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SO Officals 2025\DAG Trashigang\DAG 2025\"/>
    </mc:Choice>
  </mc:AlternateContent>
  <bookViews>
    <workbookView xWindow="0" yWindow="0" windowWidth="19200" windowHeight="7310" firstSheet="1" activeTab="1"/>
  </bookViews>
  <sheets>
    <sheet name="Sheet1" sheetId="1" state="hidden" r:id="rId1"/>
    <sheet name="DAG 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7" i="2" l="1"/>
  <c r="F166" i="2"/>
  <c r="F165" i="2"/>
  <c r="F164" i="2"/>
  <c r="F163" i="2"/>
  <c r="F162" i="2"/>
  <c r="E167" i="2"/>
  <c r="E166" i="2"/>
  <c r="E165" i="2"/>
  <c r="E164" i="2"/>
  <c r="E163" i="2"/>
  <c r="E162" i="2"/>
  <c r="D168" i="2"/>
  <c r="C168" i="2"/>
  <c r="E168" i="2" l="1"/>
  <c r="F168" i="2"/>
  <c r="E97" i="2" l="1"/>
  <c r="D77" i="2" l="1"/>
  <c r="D76" i="2"/>
  <c r="E89" i="2" l="1"/>
  <c r="E88" i="2"/>
  <c r="E87" i="2"/>
  <c r="C89" i="2" l="1"/>
  <c r="C88" i="2"/>
  <c r="C87" i="2"/>
  <c r="F87" i="1" l="1"/>
</calcChain>
</file>

<file path=xl/sharedStrings.xml><?xml version="1.0" encoding="utf-8"?>
<sst xmlns="http://schemas.openxmlformats.org/spreadsheetml/2006/main" count="442" uniqueCount="216">
  <si>
    <t>DAG Trashigang</t>
  </si>
  <si>
    <t>Final DAG Common Format</t>
  </si>
  <si>
    <t>Gungtongs</t>
  </si>
  <si>
    <t>Dzongkhag at A Glance</t>
  </si>
  <si>
    <t>INDICATORS</t>
  </si>
  <si>
    <t>1. GENERAL</t>
  </si>
  <si>
    <t>Geographical Characteristics</t>
  </si>
  <si>
    <t>Area (sq. km)</t>
  </si>
  <si>
    <t>Altitude Range (masl.)</t>
  </si>
  <si>
    <t>600m-4500m</t>
  </si>
  <si>
    <t>Administrative Tiers (Nos.)</t>
  </si>
  <si>
    <t>Dungkhags</t>
  </si>
  <si>
    <t>Gewogs</t>
  </si>
  <si>
    <t>Chiwogs</t>
  </si>
  <si>
    <t>Villages</t>
  </si>
  <si>
    <t>Gungtong</t>
  </si>
  <si>
    <t>2. POPULATION</t>
  </si>
  <si>
    <t>Total</t>
  </si>
  <si>
    <t>Male</t>
  </si>
  <si>
    <t>Female</t>
  </si>
  <si>
    <t>Population density (per sq. km)</t>
  </si>
  <si>
    <t>…...</t>
  </si>
  <si>
    <t>3. POVERTY RATE (TERMINAL)</t>
  </si>
  <si>
    <t>4. HEALTH</t>
  </si>
  <si>
    <t>Infrastructure (Nos.)</t>
  </si>
  <si>
    <t>Hospitals*</t>
  </si>
  <si>
    <t>Indigenous Units</t>
  </si>
  <si>
    <t>Basic Health Units (BHUs)</t>
  </si>
  <si>
    <t>…..</t>
  </si>
  <si>
    <t>BHU I</t>
  </si>
  <si>
    <t>BHU II</t>
  </si>
  <si>
    <t>Outreach clinics</t>
  </si>
  <si>
    <t>With sheds</t>
  </si>
  <si>
    <t>Without sheds</t>
  </si>
  <si>
    <t>Ambulance</t>
  </si>
  <si>
    <t>*IMTRAT Military Hospital at Yonphula</t>
  </si>
  <si>
    <t>Health Personnel (Nos.)</t>
  </si>
  <si>
    <t>Doctors</t>
  </si>
  <si>
    <t>Dungtshos (Indegenious Doctor)</t>
  </si>
  <si>
    <t>Sowai Menpa (Indegenious Medical Technicians)</t>
  </si>
  <si>
    <t>Assistant Clinical Officer</t>
  </si>
  <si>
    <t>Nurses</t>
  </si>
  <si>
    <t>Technicians</t>
  </si>
  <si>
    <t>Health Indicators</t>
  </si>
  <si>
    <t>...</t>
  </si>
  <si>
    <t>….</t>
  </si>
  <si>
    <t>…</t>
  </si>
  <si>
    <t>Sanitation</t>
  </si>
  <si>
    <t>5. EDUCATION</t>
  </si>
  <si>
    <t>Number of educational institutes (Includes pvt. Nos)</t>
  </si>
  <si>
    <t>Tertiary institutes under RUB</t>
  </si>
  <si>
    <t>Central schools</t>
  </si>
  <si>
    <t>Higher secondary schools</t>
  </si>
  <si>
    <t>Middle secondary schools</t>
  </si>
  <si>
    <t>Lower secondary schools</t>
  </si>
  <si>
    <t>Primary schools</t>
  </si>
  <si>
    <t>Extended class room</t>
  </si>
  <si>
    <t>Non-formal education centres</t>
  </si>
  <si>
    <t>ECCD</t>
  </si>
  <si>
    <t>Educational Indicators (Includes private schools)</t>
  </si>
  <si>
    <t>School enrolment (Nos.)</t>
  </si>
  <si>
    <t>Teachers (Nos.)</t>
  </si>
  <si>
    <t>Pupil-teacher ratio</t>
  </si>
  <si>
    <t>NFE learners (Nos.)</t>
  </si>
  <si>
    <t>6. AGRICULTURE</t>
  </si>
  <si>
    <t>Land Registration by Type</t>
  </si>
  <si>
    <t>Dry land (acres)</t>
  </si>
  <si>
    <t>Wet land (acres)</t>
  </si>
  <si>
    <t>Orchard (acres)</t>
  </si>
  <si>
    <t>Irrigation channels (kms)</t>
  </si>
  <si>
    <t>Functional</t>
  </si>
  <si>
    <t>Non- functional</t>
  </si>
  <si>
    <t>Power tillers (Nos.)</t>
  </si>
  <si>
    <t>Agriculture extension centres</t>
  </si>
  <si>
    <t>Agriculture seed production farms</t>
  </si>
  <si>
    <t>Electric fencing (Nos.)</t>
  </si>
  <si>
    <t>Electric fencing (kms.)</t>
  </si>
  <si>
    <t>Farm sales shops (Nos.)</t>
  </si>
  <si>
    <t>Renewal Natural Resources (RNR)</t>
  </si>
  <si>
    <t>RNR extension centres (Nos.)</t>
  </si>
  <si>
    <t>Livestock (Nos.)</t>
  </si>
  <si>
    <t>Veterinary hospitals</t>
  </si>
  <si>
    <t>Livestock extension centres</t>
  </si>
  <si>
    <t>Regional veterinary laboratories</t>
  </si>
  <si>
    <t>Fishery farms</t>
  </si>
  <si>
    <t>Poultry farms</t>
  </si>
  <si>
    <t>Milk processing unit</t>
  </si>
  <si>
    <t>Piggery farms</t>
  </si>
  <si>
    <t>Forestry</t>
  </si>
  <si>
    <t>Territorial division HQs</t>
  </si>
  <si>
    <t>Range offices</t>
  </si>
  <si>
    <t>Beat offices</t>
  </si>
  <si>
    <t>Community forest (acreas)</t>
  </si>
  <si>
    <t>Nursery (Nos.)</t>
  </si>
  <si>
    <t>Forest cover (%)</t>
  </si>
  <si>
    <t>Protected areas (areas)</t>
  </si>
  <si>
    <t>7. EMPLOYMENT</t>
  </si>
  <si>
    <t>Labour force (%)</t>
  </si>
  <si>
    <t>Un-employed (Nos.)</t>
  </si>
  <si>
    <t>Population involved in agriculture (%)</t>
  </si>
  <si>
    <t>Un-employment rate</t>
  </si>
  <si>
    <t>Labour force participation rate</t>
  </si>
  <si>
    <t>8. TRANSPORT &amp; COMMUNICATION</t>
  </si>
  <si>
    <t>Length of road (Kms.)</t>
  </si>
  <si>
    <t>Dzongkhag roads</t>
  </si>
  <si>
    <t>Thromde roads</t>
  </si>
  <si>
    <t>Gewog connectivity roads</t>
  </si>
  <si>
    <t>Farm roads</t>
  </si>
  <si>
    <t>Forest roads</t>
  </si>
  <si>
    <t>Motorable bridges (Nos.)</t>
  </si>
  <si>
    <t>Non-motorable bridges (Nos.)</t>
  </si>
  <si>
    <t>Telephone connections (Nos.)</t>
  </si>
  <si>
    <t>Internet lease line connections (Nos.)</t>
  </si>
  <si>
    <t>Internet broadband connection (Nos.)</t>
  </si>
  <si>
    <t>Cable TV operators</t>
  </si>
  <si>
    <t>Taxis (Nos.)</t>
  </si>
  <si>
    <t>Buses operating (Nos.)</t>
  </si>
  <si>
    <t>9. TRADE &amp; INDUSTRIES (Nos.)</t>
  </si>
  <si>
    <t>Industries</t>
  </si>
  <si>
    <t>Retail &amp; Wholesale</t>
  </si>
  <si>
    <t>Micro Trade</t>
  </si>
  <si>
    <t>10. TOURISM (Nos.)</t>
  </si>
  <si>
    <t>Tourists visited</t>
  </si>
  <si>
    <t>11. ELECTRICITY</t>
  </si>
  <si>
    <t>Households electrified*</t>
  </si>
  <si>
    <t>Units consumed (MU)</t>
  </si>
  <si>
    <t>* No. of households electrified in the year</t>
  </si>
  <si>
    <t>12. RELIGION &amp; CULTURE (Nos.)</t>
  </si>
  <si>
    <t>Religious institutions</t>
  </si>
  <si>
    <t>Religious monuments</t>
  </si>
  <si>
    <t>13. PUBLIC FINANCE-Financial Year (Mill. Nu.)</t>
  </si>
  <si>
    <t>2015-16</t>
  </si>
  <si>
    <t>2016-17</t>
  </si>
  <si>
    <t>2017-2018</t>
  </si>
  <si>
    <t>2018-2019</t>
  </si>
  <si>
    <t>2019-2020</t>
  </si>
  <si>
    <t>Budget outlay</t>
  </si>
  <si>
    <t>Current</t>
  </si>
  <si>
    <t>Capital</t>
  </si>
  <si>
    <t>Expenditure</t>
  </si>
  <si>
    <r>
      <t>Other institutes</t>
    </r>
    <r>
      <rPr>
        <i/>
        <sz val="10"/>
        <color rgb="FF000000"/>
        <rFont val="Times New Roman"/>
        <family val="1"/>
      </rPr>
      <t>(Zorigchusum)</t>
    </r>
  </si>
  <si>
    <r>
      <t>Published by </t>
    </r>
    <r>
      <rPr>
        <sz val="8"/>
        <color rgb="FF1155CC"/>
        <rFont val="Times New Roman"/>
        <family val="1"/>
      </rPr>
      <t>Google Sheets</t>
    </r>
    <r>
      <rPr>
        <sz val="8"/>
        <color rgb="FF000000"/>
        <rFont val="Times New Roman"/>
        <family val="1"/>
      </rPr>
      <t>–</t>
    </r>
    <r>
      <rPr>
        <sz val="8"/>
        <color rgb="FF1155CC"/>
        <rFont val="Times New Roman"/>
        <family val="1"/>
      </rPr>
      <t>Report Abuse</t>
    </r>
    <r>
      <rPr>
        <sz val="8"/>
        <color rgb="FF000000"/>
        <rFont val="Times New Roman"/>
        <family val="1"/>
      </rPr>
      <t>–Updated automatically every 5 minutes</t>
    </r>
  </si>
  <si>
    <t>Trashigang Dzongkhag, 2022</t>
  </si>
  <si>
    <t>YEAR 2022</t>
  </si>
  <si>
    <t>As per PAR 2017 PHCB</t>
  </si>
  <si>
    <t>Consumption poverty rate Head count (%)</t>
  </si>
  <si>
    <t>Multi-dimensional poverty head count rate (%)</t>
  </si>
  <si>
    <t>Persons per doctor</t>
  </si>
  <si>
    <t>Number of hospital beds available</t>
  </si>
  <si>
    <t>Nurses per (1,000) persons</t>
  </si>
  <si>
    <t>Ratio of beds per nurse</t>
  </si>
  <si>
    <t>Ratio of nurses per doctor</t>
  </si>
  <si>
    <t>Persons per hospital bed</t>
  </si>
  <si>
    <t>Doctors per (1,000) persons</t>
  </si>
  <si>
    <t>Hospital bed per (1,000) persons</t>
  </si>
  <si>
    <t>2: 1</t>
  </si>
  <si>
    <t>5 : 1</t>
  </si>
  <si>
    <t>5.3:1</t>
  </si>
  <si>
    <t>Proportion of population within 3 hrs reach to health facility (%)</t>
  </si>
  <si>
    <t>Population access to safe drinking water (%)</t>
  </si>
  <si>
    <t>Deliveries attended by trained personnel (%)</t>
  </si>
  <si>
    <t xml:space="preserve">Functional Irrigation channels </t>
  </si>
  <si>
    <t>Irrigational Channels (Kms)</t>
  </si>
  <si>
    <t xml:space="preserve">Number of food processing unit </t>
  </si>
  <si>
    <t xml:space="preserve">Primary Natinal high way </t>
  </si>
  <si>
    <t xml:space="preserve">Secondary national Hogh way </t>
  </si>
  <si>
    <t xml:space="preserve">Urban roads </t>
  </si>
  <si>
    <t>Access road</t>
  </si>
  <si>
    <t xml:space="preserve">All Roads </t>
  </si>
  <si>
    <t>Bus</t>
  </si>
  <si>
    <t>Taxi</t>
  </si>
  <si>
    <t xml:space="preserve">Public Trasnports service </t>
  </si>
  <si>
    <t>Auto mobile workshop</t>
  </si>
  <si>
    <t>Fuel Stations</t>
  </si>
  <si>
    <t xml:space="preserve">Bus stations </t>
  </si>
  <si>
    <t>Industries by type (number)</t>
  </si>
  <si>
    <t>Agro based</t>
  </si>
  <si>
    <t>Forestry based</t>
  </si>
  <si>
    <t>Mineral based</t>
  </si>
  <si>
    <t>Services</t>
  </si>
  <si>
    <t>Contract</t>
  </si>
  <si>
    <t>Others</t>
  </si>
  <si>
    <t xml:space="preserve">Electricity coverage Gewogs </t>
  </si>
  <si>
    <t xml:space="preserve">Mobile Network coverage Gewogs </t>
  </si>
  <si>
    <t>3306 sq Km</t>
  </si>
  <si>
    <t>ECCD Facilatator</t>
  </si>
  <si>
    <t>chainlink  fencing (Nos.)</t>
  </si>
  <si>
    <t>Chainlink fencing (kms.)</t>
  </si>
  <si>
    <r>
      <t>Published by </t>
    </r>
    <r>
      <rPr>
        <sz val="11"/>
        <color rgb="FF1155CC"/>
        <rFont val="Bookman Old Style"/>
        <family val="1"/>
      </rPr>
      <t>Google Sheets</t>
    </r>
    <r>
      <rPr>
        <sz val="11"/>
        <color rgb="FF000000"/>
        <rFont val="Bookman Old Style"/>
        <family val="1"/>
      </rPr>
      <t>–</t>
    </r>
    <r>
      <rPr>
        <sz val="11"/>
        <color rgb="FF1155CC"/>
        <rFont val="Bookman Old Style"/>
        <family val="1"/>
      </rPr>
      <t>Report Abuse</t>
    </r>
    <r>
      <rPr>
        <sz val="11"/>
        <color rgb="FF000000"/>
        <rFont val="Bookman Old Style"/>
        <family val="1"/>
      </rPr>
      <t>–Updated automatically every 5 minutes</t>
    </r>
  </si>
  <si>
    <t xml:space="preserve">YEAR </t>
  </si>
  <si>
    <t>_x001F_</t>
  </si>
  <si>
    <t xml:space="preserve">2. POPULATION            </t>
  </si>
  <si>
    <t>Motorable bridges (ms.)</t>
  </si>
  <si>
    <t>43.3 (Bhutan)</t>
  </si>
  <si>
    <t>Regional livestock Development center</t>
  </si>
  <si>
    <t>RNR extension centres</t>
  </si>
  <si>
    <r>
      <t>Other institutes</t>
    </r>
    <r>
      <rPr>
        <i/>
        <sz val="11"/>
        <color theme="1"/>
        <rFont val="Bookman Old Style"/>
        <family val="1"/>
      </rPr>
      <t>(Zorigchusum/TTI)</t>
    </r>
  </si>
  <si>
    <t>Dzongkhag at Glance</t>
  </si>
  <si>
    <t>Trashigang Dzongkhag, 2025</t>
  </si>
  <si>
    <t>s</t>
  </si>
  <si>
    <t>FINANCIAL PROGRESS REPORT FOR FY 2024-2025 (CENTRAL ACTIVITIES)</t>
  </si>
  <si>
    <t>Sl.No</t>
  </si>
  <si>
    <t xml:space="preserve">DEPARTMENT </t>
  </si>
  <si>
    <t>Approved Budget (Nu in Million)</t>
  </si>
  <si>
    <t>Expenditure (Nu. In Million)</t>
  </si>
  <si>
    <t>Balance(Nu. In Million)</t>
  </si>
  <si>
    <t>Percentage of Budget Utilization</t>
  </si>
  <si>
    <t>TOTAL</t>
  </si>
  <si>
    <t xml:space="preserve">Civil </t>
  </si>
  <si>
    <t xml:space="preserve">Religion and Culture </t>
  </si>
  <si>
    <t xml:space="preserve">Education </t>
  </si>
  <si>
    <t xml:space="preserve">Agrilculture </t>
  </si>
  <si>
    <t xml:space="preserve">Livestock </t>
  </si>
  <si>
    <t xml:space="preserve">Urban Development and Engineering </t>
  </si>
  <si>
    <t>Revised Budget and Expenditure for FY 2024-2025</t>
  </si>
  <si>
    <t>Households with internet access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</si>
</sst>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00"/>
  </numFmts>
  <fonts count="41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Times New Roman"/>
      <family val="1"/>
    </font>
    <font>
      <sz val="9"/>
      <color rgb="FF000000"/>
      <name val="Times New Roman"/>
      <family val="1"/>
    </font>
    <font>
      <u/>
      <sz val="11"/>
      <color theme="10"/>
      <name val="Times New Roman"/>
      <family val="1"/>
    </font>
    <font>
      <sz val="8"/>
      <color rgb="FF5F6368"/>
      <name val="Times New Roman"/>
      <family val="1"/>
    </font>
    <font>
      <b/>
      <sz val="22"/>
      <color rgb="FF000000"/>
      <name val="Times New Roman"/>
      <family val="1"/>
    </font>
    <font>
      <b/>
      <sz val="12"/>
      <color rgb="FF000000"/>
      <name val="Times New Roman"/>
      <family val="1"/>
    </font>
    <font>
      <sz val="10"/>
      <color rgb="FF000000"/>
      <name val="Times New Roman"/>
      <family val="1"/>
    </font>
    <font>
      <b/>
      <u/>
      <sz val="11"/>
      <color rgb="FF000000"/>
      <name val="Times New Roman"/>
      <family val="1"/>
    </font>
    <font>
      <b/>
      <i/>
      <sz val="11"/>
      <color rgb="FF000000"/>
      <name val="Times New Roman"/>
      <family val="1"/>
    </font>
    <font>
      <sz val="11"/>
      <color rgb="FF000000"/>
      <name val="Times New Roman"/>
      <family val="1"/>
    </font>
    <font>
      <sz val="12"/>
      <color rgb="FF000000"/>
      <name val="Times New Roman"/>
      <family val="1"/>
    </font>
    <font>
      <i/>
      <sz val="10"/>
      <color rgb="FF000000"/>
      <name val="Times New Roman"/>
      <family val="1"/>
    </font>
    <font>
      <b/>
      <i/>
      <u/>
      <sz val="11"/>
      <color rgb="FF000000"/>
      <name val="Times New Roman"/>
      <family val="1"/>
    </font>
    <font>
      <i/>
      <sz val="11"/>
      <color rgb="FF000000"/>
      <name val="Times New Roman"/>
      <family val="1"/>
    </font>
    <font>
      <sz val="8"/>
      <color rgb="FF000000"/>
      <name val="Times New Roman"/>
      <family val="1"/>
    </font>
    <font>
      <sz val="8"/>
      <color rgb="FF1155CC"/>
      <name val="Times New Roman"/>
      <family val="1"/>
    </font>
    <font>
      <sz val="12"/>
      <color theme="1"/>
      <name val="Times New Roman"/>
      <family val="1"/>
    </font>
    <font>
      <b/>
      <sz val="11"/>
      <color theme="0"/>
      <name val="Calibri"/>
      <family val="2"/>
      <scheme val="minor"/>
    </font>
    <font>
      <sz val="11"/>
      <color theme="1"/>
      <name val="Bookman Old Style"/>
      <family val="1"/>
    </font>
    <font>
      <u/>
      <sz val="11"/>
      <color theme="10"/>
      <name val="Bookman Old Style"/>
      <family val="1"/>
    </font>
    <font>
      <sz val="11"/>
      <color rgb="FF000000"/>
      <name val="Bookman Old Style"/>
      <family val="1"/>
    </font>
    <font>
      <b/>
      <sz val="11"/>
      <color theme="1"/>
      <name val="Bookman Old Style"/>
      <family val="1"/>
    </font>
    <font>
      <sz val="11"/>
      <color rgb="FF5F6368"/>
      <name val="Bookman Old Style"/>
      <family val="1"/>
    </font>
    <font>
      <sz val="11"/>
      <color rgb="FF1155CC"/>
      <name val="Bookman Old Style"/>
      <family val="1"/>
    </font>
    <font>
      <sz val="11"/>
      <color theme="1"/>
      <name val="Calibri"/>
      <family val="2"/>
    </font>
    <font>
      <b/>
      <sz val="18"/>
      <color theme="4" tint="-0.249977111117893"/>
      <name val="Bookman Old Style"/>
      <family val="1"/>
    </font>
    <font>
      <b/>
      <sz val="16"/>
      <color rgb="FF0070C0"/>
      <name val="Bookman Old Style"/>
      <family val="1"/>
    </font>
    <font>
      <b/>
      <sz val="16"/>
      <color theme="7" tint="-0.499984740745262"/>
      <name val="Bookman Old Style"/>
      <family val="1"/>
    </font>
    <font>
      <b/>
      <sz val="16"/>
      <color rgb="FF7030A0"/>
      <name val="Bookman Old Style"/>
      <family val="1"/>
    </font>
    <font>
      <b/>
      <u/>
      <sz val="11"/>
      <color theme="1"/>
      <name val="Bookman Old Style"/>
      <family val="1"/>
    </font>
    <font>
      <b/>
      <i/>
      <sz val="11"/>
      <color theme="1"/>
      <name val="Bookman Old Style"/>
      <family val="1"/>
    </font>
    <font>
      <i/>
      <sz val="11"/>
      <color theme="1"/>
      <name val="Bookman Old Style"/>
      <family val="1"/>
    </font>
    <font>
      <b/>
      <i/>
      <u/>
      <sz val="11"/>
      <color theme="1"/>
      <name val="Bookman Old Style"/>
      <family val="1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6"/>
      <color indexed="8"/>
      <name val="Times New Roman"/>
      <family val="1"/>
    </font>
    <font>
      <b/>
      <sz val="14"/>
      <color theme="1"/>
      <name val="Times New Roman"/>
      <family val="1"/>
    </font>
    <font>
      <sz val="12"/>
      <color indexed="8"/>
      <name val="Times New Roman"/>
      <family val="1"/>
    </font>
    <font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8F9FA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5A5A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7">
    <border>
      <left/>
      <right/>
      <top/>
      <bottom/>
      <diagonal/>
    </border>
    <border>
      <left style="medium">
        <color rgb="FF999999"/>
      </left>
      <right style="medium">
        <color rgb="FF999999"/>
      </right>
      <top style="medium">
        <color rgb="FF999999"/>
      </top>
      <bottom/>
      <diagonal/>
    </border>
    <border>
      <left/>
      <right style="medium">
        <color rgb="FFCCCCCC"/>
      </right>
      <top/>
      <bottom style="medium">
        <color rgb="FFCCCCCC"/>
      </bottom>
      <diagonal/>
    </border>
    <border>
      <left/>
      <right/>
      <top style="medium">
        <color rgb="FFCCCCCC"/>
      </top>
      <bottom style="medium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CCCCCC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19" fillId="4" borderId="10" applyNumberFormat="0" applyAlignment="0" applyProtection="0"/>
    <xf numFmtId="9" fontId="35" fillId="0" borderId="0" applyFont="0" applyFill="0" applyBorder="0" applyAlignment="0" applyProtection="0"/>
  </cellStyleXfs>
  <cellXfs count="135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 wrapText="1"/>
    </xf>
    <xf numFmtId="0" fontId="4" fillId="0" borderId="1" xfId="1" applyFont="1" applyBorder="1" applyAlignment="1">
      <alignment horizontal="left" vertical="center" wrapText="1" indent="1"/>
    </xf>
    <xf numFmtId="0" fontId="4" fillId="0" borderId="0" xfId="1" applyFont="1" applyAlignment="1">
      <alignment horizontal="left" vertical="center" wrapText="1" inden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 readingOrder="1"/>
    </xf>
    <xf numFmtId="0" fontId="8" fillId="3" borderId="4" xfId="0" applyFont="1" applyFill="1" applyBorder="1" applyAlignment="1">
      <alignment horizontal="left" vertical="center" wrapText="1" readingOrder="1"/>
    </xf>
    <xf numFmtId="0" fontId="9" fillId="3" borderId="4" xfId="0" applyFont="1" applyFill="1" applyBorder="1" applyAlignment="1">
      <alignment horizontal="left" vertical="center" wrapText="1" readingOrder="1"/>
    </xf>
    <xf numFmtId="0" fontId="10" fillId="3" borderId="4" xfId="0" applyFont="1" applyFill="1" applyBorder="1" applyAlignment="1">
      <alignment vertical="center" wrapText="1" readingOrder="1"/>
    </xf>
    <xf numFmtId="0" fontId="11" fillId="3" borderId="4" xfId="0" applyFont="1" applyFill="1" applyBorder="1" applyAlignment="1">
      <alignment vertical="center" wrapText="1" readingOrder="1"/>
    </xf>
    <xf numFmtId="0" fontId="11" fillId="3" borderId="4" xfId="0" applyFont="1" applyFill="1" applyBorder="1" applyAlignment="1">
      <alignment horizontal="left" vertical="center" wrapText="1" readingOrder="1"/>
    </xf>
    <xf numFmtId="0" fontId="10" fillId="3" borderId="4" xfId="0" applyFont="1" applyFill="1" applyBorder="1" applyAlignment="1">
      <alignment horizontal="left" vertical="center" wrapText="1" readingOrder="1"/>
    </xf>
    <xf numFmtId="0" fontId="13" fillId="3" borderId="4" xfId="0" applyFont="1" applyFill="1" applyBorder="1" applyAlignment="1">
      <alignment horizontal="left" vertical="center" wrapText="1" readingOrder="1"/>
    </xf>
    <xf numFmtId="0" fontId="14" fillId="3" borderId="4" xfId="0" applyFont="1" applyFill="1" applyBorder="1" applyAlignment="1">
      <alignment horizontal="left" vertical="center" wrapText="1" readingOrder="1"/>
    </xf>
    <xf numFmtId="0" fontId="15" fillId="3" borderId="4" xfId="0" applyFont="1" applyFill="1" applyBorder="1" applyAlignment="1">
      <alignment horizontal="left" vertical="center" wrapText="1" readingOrder="1"/>
    </xf>
    <xf numFmtId="0" fontId="16" fillId="0" borderId="3" xfId="0" applyFont="1" applyBorder="1" applyAlignment="1">
      <alignment vertical="center" wrapText="1"/>
    </xf>
    <xf numFmtId="0" fontId="2" fillId="0" borderId="4" xfId="0" applyFont="1" applyBorder="1"/>
    <xf numFmtId="0" fontId="18" fillId="0" borderId="9" xfId="0" applyFont="1" applyBorder="1" applyAlignment="1">
      <alignment vertical="center"/>
    </xf>
    <xf numFmtId="0" fontId="18" fillId="0" borderId="9" xfId="0" applyFont="1" applyBorder="1" applyAlignment="1">
      <alignment vertical="center" wrapText="1"/>
    </xf>
    <xf numFmtId="0" fontId="8" fillId="5" borderId="4" xfId="0" applyFont="1" applyFill="1" applyBorder="1" applyAlignment="1">
      <alignment horizontal="left" vertical="center" wrapText="1" readingOrder="1"/>
    </xf>
    <xf numFmtId="0" fontId="8" fillId="5" borderId="4" xfId="0" applyFont="1" applyFill="1" applyBorder="1" applyAlignment="1">
      <alignment vertical="center" wrapText="1" readingOrder="1"/>
    </xf>
    <xf numFmtId="0" fontId="11" fillId="5" borderId="4" xfId="0" applyFont="1" applyFill="1" applyBorder="1" applyAlignment="1">
      <alignment vertical="center" wrapText="1" readingOrder="1"/>
    </xf>
    <xf numFmtId="0" fontId="11" fillId="5" borderId="4" xfId="0" applyFont="1" applyFill="1" applyBorder="1" applyAlignment="1">
      <alignment horizontal="left" vertical="center" wrapText="1" readingOrder="1"/>
    </xf>
    <xf numFmtId="0" fontId="8" fillId="5" borderId="4" xfId="0" applyFont="1" applyFill="1" applyBorder="1" applyAlignment="1">
      <alignment horizontal="right" vertical="center" wrapText="1" readingOrder="1"/>
    </xf>
    <xf numFmtId="3" fontId="8" fillId="5" borderId="4" xfId="0" applyNumberFormat="1" applyFont="1" applyFill="1" applyBorder="1" applyAlignment="1">
      <alignment horizontal="right" vertical="center" wrapText="1" readingOrder="1"/>
    </xf>
    <xf numFmtId="3" fontId="11" fillId="5" borderId="4" xfId="0" applyNumberFormat="1" applyFont="1" applyFill="1" applyBorder="1" applyAlignment="1">
      <alignment vertical="center" wrapText="1" readingOrder="1"/>
    </xf>
    <xf numFmtId="3" fontId="11" fillId="5" borderId="4" xfId="0" applyNumberFormat="1" applyFont="1" applyFill="1" applyBorder="1" applyAlignment="1">
      <alignment horizontal="right" readingOrder="1"/>
    </xf>
    <xf numFmtId="0" fontId="12" fillId="5" borderId="4" xfId="0" applyFont="1" applyFill="1" applyBorder="1" applyAlignment="1">
      <alignment horizontal="right" vertical="center" wrapText="1" readingOrder="1"/>
    </xf>
    <xf numFmtId="0" fontId="11" fillId="5" borderId="4" xfId="0" applyFont="1" applyFill="1" applyBorder="1" applyAlignment="1">
      <alignment horizontal="right" readingOrder="1"/>
    </xf>
    <xf numFmtId="9" fontId="8" fillId="5" borderId="4" xfId="0" applyNumberFormat="1" applyFont="1" applyFill="1" applyBorder="1" applyAlignment="1">
      <alignment horizontal="right" vertical="center" wrapText="1" readingOrder="1"/>
    </xf>
    <xf numFmtId="0" fontId="13" fillId="5" borderId="4" xfId="0" applyFont="1" applyFill="1" applyBorder="1" applyAlignment="1">
      <alignment horizontal="right" vertical="center" wrapText="1" readingOrder="1"/>
    </xf>
    <xf numFmtId="0" fontId="13" fillId="5" borderId="4" xfId="0" applyFont="1" applyFill="1" applyBorder="1" applyAlignment="1">
      <alignment horizontal="left" vertical="center" wrapText="1" readingOrder="1"/>
    </xf>
    <xf numFmtId="0" fontId="12" fillId="5" borderId="4" xfId="0" applyFont="1" applyFill="1" applyBorder="1" applyAlignment="1">
      <alignment horizontal="center" vertical="center" readingOrder="1"/>
    </xf>
    <xf numFmtId="4" fontId="12" fillId="5" borderId="4" xfId="0" applyNumberFormat="1" applyFont="1" applyFill="1" applyBorder="1" applyAlignment="1">
      <alignment horizontal="center" vertical="center" readingOrder="1"/>
    </xf>
    <xf numFmtId="0" fontId="12" fillId="5" borderId="4" xfId="0" applyFont="1" applyFill="1" applyBorder="1" applyAlignment="1">
      <alignment horizontal="right" vertical="center" readingOrder="1"/>
    </xf>
    <xf numFmtId="10" fontId="8" fillId="5" borderId="4" xfId="0" applyNumberFormat="1" applyFont="1" applyFill="1" applyBorder="1" applyAlignment="1">
      <alignment horizontal="right" vertical="center" wrapText="1" readingOrder="1"/>
    </xf>
    <xf numFmtId="9" fontId="8" fillId="5" borderId="4" xfId="0" applyNumberFormat="1" applyFont="1" applyFill="1" applyBorder="1" applyAlignment="1">
      <alignment horizontal="right" vertical="center" readingOrder="1"/>
    </xf>
    <xf numFmtId="0" fontId="11" fillId="5" borderId="4" xfId="0" applyFont="1" applyFill="1" applyBorder="1" applyAlignment="1">
      <alignment horizontal="right" vertical="center" wrapText="1" readingOrder="1"/>
    </xf>
    <xf numFmtId="0" fontId="19" fillId="4" borderId="10" xfId="2" applyAlignment="1">
      <alignment vertical="center" wrapText="1" readingOrder="1"/>
    </xf>
    <xf numFmtId="0" fontId="19" fillId="4" borderId="10" xfId="2" applyAlignment="1">
      <alignment horizontal="left" vertical="center" wrapText="1" readingOrder="1"/>
    </xf>
    <xf numFmtId="0" fontId="20" fillId="0" borderId="0" xfId="0" applyFont="1"/>
    <xf numFmtId="0" fontId="21" fillId="0" borderId="1" xfId="1" applyFont="1" applyBorder="1" applyAlignment="1">
      <alignment horizontal="left" vertical="center" wrapText="1" indent="1"/>
    </xf>
    <xf numFmtId="0" fontId="21" fillId="0" borderId="0" xfId="1" applyFont="1" applyAlignment="1">
      <alignment horizontal="left" vertical="center" wrapText="1" indent="1"/>
    </xf>
    <xf numFmtId="0" fontId="22" fillId="0" borderId="0" xfId="0" applyFont="1" applyAlignment="1">
      <alignment vertical="center" wrapText="1"/>
    </xf>
    <xf numFmtId="0" fontId="24" fillId="2" borderId="5" xfId="0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wrapText="1"/>
    </xf>
    <xf numFmtId="0" fontId="22" fillId="0" borderId="3" xfId="0" applyFont="1" applyBorder="1" applyAlignment="1">
      <alignment vertical="center" wrapText="1"/>
    </xf>
    <xf numFmtId="0" fontId="26" fillId="0" borderId="0" xfId="0" applyFont="1"/>
    <xf numFmtId="0" fontId="23" fillId="6" borderId="4" xfId="0" applyFont="1" applyFill="1" applyBorder="1" applyAlignment="1">
      <alignment vertical="center" wrapText="1" readingOrder="1"/>
    </xf>
    <xf numFmtId="0" fontId="20" fillId="6" borderId="4" xfId="0" applyFont="1" applyFill="1" applyBorder="1" applyAlignment="1">
      <alignment vertical="center" wrapText="1" readingOrder="1"/>
    </xf>
    <xf numFmtId="0" fontId="20" fillId="6" borderId="4" xfId="0" applyFont="1" applyFill="1" applyBorder="1" applyAlignment="1">
      <alignment horizontal="right" vertical="center" wrapText="1" readingOrder="1"/>
    </xf>
    <xf numFmtId="0" fontId="20" fillId="6" borderId="4" xfId="0" applyFont="1" applyFill="1" applyBorder="1" applyAlignment="1">
      <alignment horizontal="left" vertical="center" wrapText="1" readingOrder="1"/>
    </xf>
    <xf numFmtId="0" fontId="20" fillId="6" borderId="7" xfId="0" applyFont="1" applyFill="1" applyBorder="1" applyAlignment="1">
      <alignment vertical="center" readingOrder="1"/>
    </xf>
    <xf numFmtId="0" fontId="20" fillId="6" borderId="8" xfId="0" applyFont="1" applyFill="1" applyBorder="1" applyAlignment="1">
      <alignment vertical="center" readingOrder="1"/>
    </xf>
    <xf numFmtId="0" fontId="30" fillId="7" borderId="4" xfId="0" applyFont="1" applyFill="1" applyBorder="1" applyAlignment="1">
      <alignment horizontal="center" vertical="center" wrapText="1" readingOrder="1"/>
    </xf>
    <xf numFmtId="0" fontId="31" fillId="6" borderId="6" xfId="0" applyFont="1" applyFill="1" applyBorder="1" applyAlignment="1">
      <alignment horizontal="left" vertical="center" wrapText="1" readingOrder="1"/>
    </xf>
    <xf numFmtId="0" fontId="20" fillId="6" borderId="6" xfId="0" applyFont="1" applyFill="1" applyBorder="1" applyAlignment="1">
      <alignment horizontal="left" vertical="center" wrapText="1" readingOrder="1"/>
    </xf>
    <xf numFmtId="0" fontId="20" fillId="6" borderId="6" xfId="0" applyFont="1" applyFill="1" applyBorder="1" applyAlignment="1">
      <alignment vertical="center" readingOrder="1"/>
    </xf>
    <xf numFmtId="0" fontId="32" fillId="6" borderId="6" xfId="0" applyFont="1" applyFill="1" applyBorder="1" applyAlignment="1">
      <alignment vertical="center" wrapText="1" readingOrder="1"/>
    </xf>
    <xf numFmtId="0" fontId="20" fillId="6" borderId="6" xfId="0" applyFont="1" applyFill="1" applyBorder="1" applyAlignment="1">
      <alignment vertical="center" wrapText="1" readingOrder="1"/>
    </xf>
    <xf numFmtId="0" fontId="32" fillId="6" borderId="6" xfId="0" applyFont="1" applyFill="1" applyBorder="1" applyAlignment="1">
      <alignment horizontal="left" vertical="center" wrapText="1" readingOrder="1"/>
    </xf>
    <xf numFmtId="0" fontId="20" fillId="6" borderId="4" xfId="0" applyFont="1" applyFill="1" applyBorder="1" applyAlignment="1">
      <alignment vertical="center" readingOrder="1"/>
    </xf>
    <xf numFmtId="3" fontId="20" fillId="6" borderId="4" xfId="0" applyNumberFormat="1" applyFont="1" applyFill="1" applyBorder="1" applyAlignment="1">
      <alignment vertical="center" wrapText="1" readingOrder="1"/>
    </xf>
    <xf numFmtId="0" fontId="33" fillId="6" borderId="6" xfId="0" applyFont="1" applyFill="1" applyBorder="1" applyAlignment="1">
      <alignment horizontal="left" vertical="center" wrapText="1" readingOrder="1"/>
    </xf>
    <xf numFmtId="0" fontId="34" fillId="6" borderId="6" xfId="0" applyFont="1" applyFill="1" applyBorder="1" applyAlignment="1">
      <alignment horizontal="left" vertical="center" wrapText="1" readingOrder="1"/>
    </xf>
    <xf numFmtId="0" fontId="20" fillId="6" borderId="11" xfId="0" applyFont="1" applyFill="1" applyBorder="1" applyAlignment="1">
      <alignment vertical="center"/>
    </xf>
    <xf numFmtId="0" fontId="23" fillId="6" borderId="4" xfId="2" applyFont="1" applyFill="1" applyBorder="1" applyAlignment="1">
      <alignment vertical="center" wrapText="1" readingOrder="1"/>
    </xf>
    <xf numFmtId="0" fontId="23" fillId="6" borderId="4" xfId="2" applyFont="1" applyFill="1" applyBorder="1" applyAlignment="1">
      <alignment horizontal="left" vertical="center" wrapText="1" readingOrder="1"/>
    </xf>
    <xf numFmtId="0" fontId="23" fillId="6" borderId="4" xfId="0" applyFont="1" applyFill="1" applyBorder="1" applyAlignment="1">
      <alignment horizontal="right" vertical="center" wrapText="1" readingOrder="1"/>
    </xf>
    <xf numFmtId="0" fontId="20" fillId="6" borderId="11" xfId="0" applyFont="1" applyFill="1" applyBorder="1" applyAlignment="1">
      <alignment vertical="center" wrapText="1"/>
    </xf>
    <xf numFmtId="10" fontId="20" fillId="6" borderId="4" xfId="0" applyNumberFormat="1" applyFont="1" applyFill="1" applyBorder="1" applyAlignment="1">
      <alignment horizontal="right" vertical="center" wrapText="1" readingOrder="1"/>
    </xf>
    <xf numFmtId="3" fontId="20" fillId="6" borderId="4" xfId="0" applyNumberFormat="1" applyFont="1" applyFill="1" applyBorder="1" applyAlignment="1">
      <alignment horizontal="right" vertical="center" wrapText="1" readingOrder="1"/>
    </xf>
    <xf numFmtId="10" fontId="20" fillId="6" borderId="4" xfId="0" applyNumberFormat="1" applyFont="1" applyFill="1" applyBorder="1" applyAlignment="1">
      <alignment vertical="center" wrapText="1" readingOrder="1"/>
    </xf>
    <xf numFmtId="9" fontId="20" fillId="6" borderId="4" xfId="0" applyNumberFormat="1" applyFont="1" applyFill="1" applyBorder="1" applyAlignment="1">
      <alignment horizontal="right" vertical="center" wrapText="1" readingOrder="1"/>
    </xf>
    <xf numFmtId="164" fontId="20" fillId="6" borderId="4" xfId="0" applyNumberFormat="1" applyFont="1" applyFill="1" applyBorder="1" applyAlignment="1">
      <alignment vertical="center" wrapText="1" readingOrder="1"/>
    </xf>
    <xf numFmtId="2" fontId="20" fillId="6" borderId="4" xfId="0" applyNumberFormat="1" applyFont="1" applyFill="1" applyBorder="1" applyAlignment="1">
      <alignment vertical="center" wrapText="1" readingOrder="1"/>
    </xf>
    <xf numFmtId="0" fontId="20" fillId="6" borderId="0" xfId="0" applyFont="1" applyFill="1"/>
    <xf numFmtId="0" fontId="20" fillId="6" borderId="12" xfId="0" applyFont="1" applyFill="1" applyBorder="1" applyAlignment="1">
      <alignment horizontal="left" vertical="center"/>
    </xf>
    <xf numFmtId="0" fontId="20" fillId="6" borderId="13" xfId="0" applyFont="1" applyFill="1" applyBorder="1" applyAlignment="1">
      <alignment horizontal="left" vertical="center"/>
    </xf>
    <xf numFmtId="0" fontId="20" fillId="6" borderId="14" xfId="0" applyFont="1" applyFill="1" applyBorder="1" applyAlignment="1">
      <alignment horizontal="left" vertical="center"/>
    </xf>
    <xf numFmtId="0" fontId="23" fillId="6" borderId="6" xfId="0" applyFont="1" applyFill="1" applyBorder="1" applyAlignment="1">
      <alignment horizontal="left" vertical="center" wrapText="1" readingOrder="1"/>
    </xf>
    <xf numFmtId="9" fontId="20" fillId="6" borderId="4" xfId="0" applyNumberFormat="1" applyFont="1" applyFill="1" applyBorder="1" applyAlignment="1">
      <alignment vertical="center" wrapText="1" readingOrder="1"/>
    </xf>
    <xf numFmtId="0" fontId="20" fillId="0" borderId="4" xfId="0" applyFont="1" applyBorder="1"/>
    <xf numFmtId="0" fontId="23" fillId="0" borderId="4" xfId="0" applyFont="1" applyBorder="1"/>
    <xf numFmtId="3" fontId="20" fillId="0" borderId="4" xfId="0" applyNumberFormat="1" applyFont="1" applyBorder="1"/>
    <xf numFmtId="0" fontId="0" fillId="0" borderId="4" xfId="0" applyFill="1" applyBorder="1"/>
    <xf numFmtId="10" fontId="20" fillId="6" borderId="4" xfId="0" applyNumberFormat="1" applyFont="1" applyFill="1" applyBorder="1" applyAlignment="1">
      <alignment horizontal="center" vertical="center" wrapText="1" readingOrder="1"/>
    </xf>
    <xf numFmtId="164" fontId="20" fillId="6" borderId="4" xfId="0" applyNumberFormat="1" applyFont="1" applyFill="1" applyBorder="1" applyAlignment="1">
      <alignment horizontal="center" vertical="center" wrapText="1" readingOrder="1"/>
    </xf>
    <xf numFmtId="2" fontId="20" fillId="6" borderId="4" xfId="0" applyNumberFormat="1" applyFont="1" applyFill="1" applyBorder="1" applyAlignment="1">
      <alignment horizontal="center" vertical="center" wrapText="1" readingOrder="1"/>
    </xf>
    <xf numFmtId="9" fontId="20" fillId="6" borderId="4" xfId="3" applyFont="1" applyFill="1" applyBorder="1" applyAlignment="1">
      <alignment vertical="center" wrapText="1" readingOrder="1"/>
    </xf>
    <xf numFmtId="0" fontId="37" fillId="0" borderId="4" xfId="0" applyFont="1" applyFill="1" applyBorder="1" applyAlignment="1">
      <alignment vertical="center" wrapText="1"/>
    </xf>
    <xf numFmtId="0" fontId="39" fillId="0" borderId="4" xfId="0" applyFont="1" applyBorder="1" applyAlignment="1">
      <alignment vertical="center" wrapText="1"/>
    </xf>
    <xf numFmtId="165" fontId="39" fillId="0" borderId="4" xfId="0" applyNumberFormat="1" applyFont="1" applyBorder="1" applyAlignment="1">
      <alignment horizontal="right" vertical="center"/>
    </xf>
    <xf numFmtId="9" fontId="40" fillId="0" borderId="4" xfId="3" applyFont="1" applyBorder="1" applyAlignment="1">
      <alignment vertical="center"/>
    </xf>
    <xf numFmtId="165" fontId="40" fillId="0" borderId="4" xfId="0" applyNumberFormat="1" applyFont="1" applyBorder="1" applyAlignment="1">
      <alignment vertical="center"/>
    </xf>
    <xf numFmtId="9" fontId="40" fillId="0" borderId="4" xfId="3" applyFont="1" applyFill="1" applyBorder="1" applyAlignment="1">
      <alignment vertical="center"/>
    </xf>
    <xf numFmtId="0" fontId="36" fillId="0" borderId="4" xfId="0" applyFont="1" applyFill="1" applyBorder="1" applyAlignment="1">
      <alignment horizontal="center" vertical="center"/>
    </xf>
    <xf numFmtId="0" fontId="36" fillId="0" borderId="4" xfId="0" applyFont="1" applyFill="1" applyBorder="1" applyAlignment="1">
      <alignment vertical="center" wrapText="1"/>
    </xf>
    <xf numFmtId="0" fontId="23" fillId="6" borderId="15" xfId="0" applyFont="1" applyFill="1" applyBorder="1" applyAlignment="1">
      <alignment horizontal="left" vertical="center"/>
    </xf>
    <xf numFmtId="10" fontId="2" fillId="0" borderId="4" xfId="0" applyNumberFormat="1" applyFont="1" applyFill="1" applyBorder="1" applyAlignment="1"/>
    <xf numFmtId="0" fontId="20" fillId="6" borderId="4" xfId="0" applyFont="1" applyFill="1" applyBorder="1" applyAlignment="1">
      <alignment horizontal="center" vertical="center" wrapText="1" readingOrder="1"/>
    </xf>
    <xf numFmtId="0" fontId="6" fillId="3" borderId="4" xfId="0" applyFont="1" applyFill="1" applyBorder="1" applyAlignment="1">
      <alignment horizontal="center" vertical="top" wrapText="1" readingOrder="1"/>
    </xf>
    <xf numFmtId="0" fontId="11" fillId="5" borderId="4" xfId="0" applyFont="1" applyFill="1" applyBorder="1" applyAlignment="1">
      <alignment horizontal="center" vertical="center" readingOrder="1"/>
    </xf>
    <xf numFmtId="0" fontId="8" fillId="5" borderId="6" xfId="0" applyFont="1" applyFill="1" applyBorder="1" applyAlignment="1">
      <alignment horizontal="center" vertical="center" wrapText="1" readingOrder="1"/>
    </xf>
    <xf numFmtId="0" fontId="8" fillId="5" borderId="7" xfId="0" applyFont="1" applyFill="1" applyBorder="1" applyAlignment="1">
      <alignment horizontal="center" vertical="center" wrapText="1" readingOrder="1"/>
    </xf>
    <xf numFmtId="0" fontId="8" fillId="5" borderId="8" xfId="0" applyFont="1" applyFill="1" applyBorder="1" applyAlignment="1">
      <alignment horizontal="center" vertical="center" wrapText="1" readingOrder="1"/>
    </xf>
    <xf numFmtId="0" fontId="11" fillId="5" borderId="4" xfId="0" applyFont="1" applyFill="1" applyBorder="1" applyAlignment="1">
      <alignment horizontal="center" vertical="center" wrapText="1" readingOrder="1"/>
    </xf>
    <xf numFmtId="0" fontId="8" fillId="5" borderId="4" xfId="0" applyFont="1" applyFill="1" applyBorder="1" applyAlignment="1">
      <alignment horizontal="center" vertical="center" wrapText="1" readingOrder="1"/>
    </xf>
    <xf numFmtId="0" fontId="6" fillId="3" borderId="4" xfId="0" applyFont="1" applyFill="1" applyBorder="1" applyAlignment="1">
      <alignment horizontal="center" vertical="center" wrapText="1" readingOrder="1"/>
    </xf>
    <xf numFmtId="0" fontId="13" fillId="5" borderId="6" xfId="0" applyFont="1" applyFill="1" applyBorder="1" applyAlignment="1">
      <alignment horizontal="center" vertical="center" wrapText="1" readingOrder="1"/>
    </xf>
    <xf numFmtId="0" fontId="13" fillId="5" borderId="8" xfId="0" applyFont="1" applyFill="1" applyBorder="1" applyAlignment="1">
      <alignment horizontal="center" vertical="center" wrapText="1" readingOrder="1"/>
    </xf>
    <xf numFmtId="0" fontId="11" fillId="5" borderId="6" xfId="0" applyFont="1" applyFill="1" applyBorder="1" applyAlignment="1">
      <alignment horizontal="center" vertical="center" wrapText="1" readingOrder="1"/>
    </xf>
    <xf numFmtId="0" fontId="11" fillId="5" borderId="8" xfId="0" applyFont="1" applyFill="1" applyBorder="1" applyAlignment="1">
      <alignment horizontal="center" vertical="center" wrapText="1" readingOrder="1"/>
    </xf>
    <xf numFmtId="0" fontId="19" fillId="4" borderId="10" xfId="2" applyAlignment="1">
      <alignment horizontal="center" vertical="center" wrapText="1" readingOrder="1"/>
    </xf>
    <xf numFmtId="0" fontId="38" fillId="0" borderId="6" xfId="0" applyFont="1" applyFill="1" applyBorder="1" applyAlignment="1">
      <alignment horizontal="center" vertical="center"/>
    </xf>
    <xf numFmtId="0" fontId="38" fillId="0" borderId="7" xfId="0" applyFont="1" applyFill="1" applyBorder="1" applyAlignment="1">
      <alignment horizontal="center" vertical="center"/>
    </xf>
    <xf numFmtId="0" fontId="38" fillId="0" borderId="8" xfId="0" applyFont="1" applyFill="1" applyBorder="1" applyAlignment="1">
      <alignment horizontal="center" vertical="center"/>
    </xf>
    <xf numFmtId="0" fontId="27" fillId="8" borderId="6" xfId="0" applyFont="1" applyFill="1" applyBorder="1" applyAlignment="1">
      <alignment horizontal="center" vertical="center" wrapText="1" readingOrder="1"/>
    </xf>
    <xf numFmtId="0" fontId="27" fillId="8" borderId="7" xfId="0" applyFont="1" applyFill="1" applyBorder="1" applyAlignment="1">
      <alignment horizontal="center" vertical="center" wrapText="1" readingOrder="1"/>
    </xf>
    <xf numFmtId="0" fontId="27" fillId="8" borderId="8" xfId="0" applyFont="1" applyFill="1" applyBorder="1" applyAlignment="1">
      <alignment horizontal="center" vertical="center" wrapText="1" readingOrder="1"/>
    </xf>
    <xf numFmtId="0" fontId="29" fillId="9" borderId="6" xfId="0" applyFont="1" applyFill="1" applyBorder="1" applyAlignment="1">
      <alignment horizontal="center" vertical="center" wrapText="1" readingOrder="1"/>
    </xf>
    <xf numFmtId="0" fontId="29" fillId="9" borderId="7" xfId="0" applyFont="1" applyFill="1" applyBorder="1" applyAlignment="1">
      <alignment horizontal="center" vertical="center" wrapText="1" readingOrder="1"/>
    </xf>
    <xf numFmtId="0" fontId="29" fillId="9" borderId="8" xfId="0" applyFont="1" applyFill="1" applyBorder="1" applyAlignment="1">
      <alignment horizontal="center" vertical="center" wrapText="1" readingOrder="1"/>
    </xf>
    <xf numFmtId="0" fontId="20" fillId="6" borderId="4" xfId="0" applyFont="1" applyFill="1" applyBorder="1" applyAlignment="1">
      <alignment horizontal="center" vertical="center" wrapText="1" readingOrder="1"/>
    </xf>
    <xf numFmtId="0" fontId="28" fillId="7" borderId="4" xfId="0" applyFont="1" applyFill="1" applyBorder="1" applyAlignment="1">
      <alignment horizontal="center" vertical="center" wrapText="1" readingOrder="1"/>
    </xf>
    <xf numFmtId="0" fontId="23" fillId="6" borderId="4" xfId="0" applyFont="1" applyFill="1" applyBorder="1" applyAlignment="1">
      <alignment horizontal="center" vertical="center" wrapText="1" readingOrder="1"/>
    </xf>
    <xf numFmtId="20" fontId="20" fillId="6" borderId="4" xfId="0" applyNumberFormat="1" applyFont="1" applyFill="1" applyBorder="1" applyAlignment="1">
      <alignment horizontal="center" vertical="center" wrapText="1" readingOrder="1"/>
    </xf>
    <xf numFmtId="0" fontId="18" fillId="0" borderId="0" xfId="0" applyFont="1" applyFill="1" applyBorder="1" applyAlignment="1">
      <alignment horizontal="left" vertical="center"/>
    </xf>
    <xf numFmtId="0" fontId="20" fillId="6" borderId="0" xfId="0" applyFont="1" applyFill="1" applyBorder="1" applyAlignment="1">
      <alignment horizontal="left" vertical="center"/>
    </xf>
    <xf numFmtId="0" fontId="20" fillId="6" borderId="16" xfId="0" applyFont="1" applyFill="1" applyBorder="1" applyAlignment="1">
      <alignment horizontal="left" vertical="center"/>
    </xf>
    <xf numFmtId="0" fontId="31" fillId="6" borderId="6" xfId="0" applyFont="1" applyFill="1" applyBorder="1" applyAlignment="1">
      <alignment vertical="center" readingOrder="1"/>
    </xf>
    <xf numFmtId="0" fontId="20" fillId="6" borderId="4" xfId="0" applyFont="1" applyFill="1" applyBorder="1"/>
    <xf numFmtId="9" fontId="20" fillId="6" borderId="4" xfId="0" applyNumberFormat="1" applyFont="1" applyFill="1" applyBorder="1" applyAlignment="1">
      <alignment horizontal="center" vertical="center" wrapText="1" readingOrder="1"/>
    </xf>
  </cellXfs>
  <cellStyles count="4">
    <cellStyle name="Check Cell" xfId="2" builtinId="23"/>
    <cellStyle name="Hyperlink" xfId="1" builtinId="8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jpe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2339389</xdr:colOff>
      <xdr:row>19</xdr:row>
      <xdr:rowOff>1</xdr:rowOff>
    </xdr:from>
    <xdr:to>
      <xdr:col>1</xdr:col>
      <xdr:colOff>3794711</xdr:colOff>
      <xdr:row>23</xdr:row>
      <xdr:rowOff>134327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39389" y="3352068"/>
          <a:ext cx="1455322" cy="891442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1</xdr:col>
      <xdr:colOff>2419350</xdr:colOff>
      <xdr:row>25</xdr:row>
      <xdr:rowOff>123825</xdr:rowOff>
    </xdr:from>
    <xdr:to>
      <xdr:col>1</xdr:col>
      <xdr:colOff>3567432</xdr:colOff>
      <xdr:row>33</xdr:row>
      <xdr:rowOff>171450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9350" y="4905375"/>
          <a:ext cx="1148082" cy="1581150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1</xdr:col>
      <xdr:colOff>2114550</xdr:colOff>
      <xdr:row>47</xdr:row>
      <xdr:rowOff>28575</xdr:rowOff>
    </xdr:from>
    <xdr:to>
      <xdr:col>2</xdr:col>
      <xdr:colOff>0</xdr:colOff>
      <xdr:row>54</xdr:row>
      <xdr:rowOff>38100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flipH="1">
          <a:off x="2114550" y="9048750"/>
          <a:ext cx="1524000" cy="12668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1</xdr:col>
      <xdr:colOff>2390775</xdr:colOff>
      <xdr:row>60</xdr:row>
      <xdr:rowOff>161925</xdr:rowOff>
    </xdr:from>
    <xdr:to>
      <xdr:col>1</xdr:col>
      <xdr:colOff>3562350</xdr:colOff>
      <xdr:row>69</xdr:row>
      <xdr:rowOff>104775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90775" y="11991975"/>
          <a:ext cx="1171575" cy="1657350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1</xdr:col>
      <xdr:colOff>1981200</xdr:colOff>
      <xdr:row>73</xdr:row>
      <xdr:rowOff>19050</xdr:rowOff>
    </xdr:from>
    <xdr:to>
      <xdr:col>2</xdr:col>
      <xdr:colOff>22225</xdr:colOff>
      <xdr:row>81</xdr:row>
      <xdr:rowOff>76200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81200" y="14506575"/>
          <a:ext cx="1679575" cy="1581150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1</xdr:col>
      <xdr:colOff>1762124</xdr:colOff>
      <xdr:row>85</xdr:row>
      <xdr:rowOff>9526</xdr:rowOff>
    </xdr:from>
    <xdr:to>
      <xdr:col>2</xdr:col>
      <xdr:colOff>19049</xdr:colOff>
      <xdr:row>90</xdr:row>
      <xdr:rowOff>183517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800000" flipV="1">
          <a:off x="1762124" y="16783051"/>
          <a:ext cx="1895475" cy="113601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1</xdr:col>
      <xdr:colOff>2066925</xdr:colOff>
      <xdr:row>98</xdr:row>
      <xdr:rowOff>66675</xdr:rowOff>
    </xdr:from>
    <xdr:to>
      <xdr:col>1</xdr:col>
      <xdr:colOff>3619500</xdr:colOff>
      <xdr:row>103</xdr:row>
      <xdr:rowOff>161924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66925" y="19326225"/>
          <a:ext cx="1552575" cy="106679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1</xdr:col>
      <xdr:colOff>1857376</xdr:colOff>
      <xdr:row>108</xdr:row>
      <xdr:rowOff>171450</xdr:rowOff>
    </xdr:from>
    <xdr:to>
      <xdr:col>2</xdr:col>
      <xdr:colOff>19050</xdr:colOff>
      <xdr:row>115</xdr:row>
      <xdr:rowOff>57150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57376" y="21364575"/>
          <a:ext cx="1800224" cy="1219200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1</xdr:col>
      <xdr:colOff>1790699</xdr:colOff>
      <xdr:row>116</xdr:row>
      <xdr:rowOff>9525</xdr:rowOff>
    </xdr:from>
    <xdr:to>
      <xdr:col>1</xdr:col>
      <xdr:colOff>3552824</xdr:colOff>
      <xdr:row>120</xdr:row>
      <xdr:rowOff>189802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0699" y="22726650"/>
          <a:ext cx="1762125" cy="942277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1</xdr:col>
      <xdr:colOff>2009776</xdr:colOff>
      <xdr:row>126</xdr:row>
      <xdr:rowOff>0</xdr:rowOff>
    </xdr:from>
    <xdr:to>
      <xdr:col>1</xdr:col>
      <xdr:colOff>3559176</xdr:colOff>
      <xdr:row>132</xdr:row>
      <xdr:rowOff>149860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9776" y="24822150"/>
          <a:ext cx="1549400" cy="1292860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1</xdr:col>
      <xdr:colOff>1876425</xdr:colOff>
      <xdr:row>144</xdr:row>
      <xdr:rowOff>0</xdr:rowOff>
    </xdr:from>
    <xdr:to>
      <xdr:col>1</xdr:col>
      <xdr:colOff>3619500</xdr:colOff>
      <xdr:row>148</xdr:row>
      <xdr:rowOff>167007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76425" y="28060650"/>
          <a:ext cx="1743075" cy="93853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</xdr:spPr>
    </xdr:pic>
    <xdr:clientData/>
  </xdr:twoCellAnchor>
  <xdr:twoCellAnchor editAs="oneCell">
    <xdr:from>
      <xdr:col>1</xdr:col>
      <xdr:colOff>863111</xdr:colOff>
      <xdr:row>163</xdr:row>
      <xdr:rowOff>173894</xdr:rowOff>
    </xdr:from>
    <xdr:to>
      <xdr:col>1</xdr:col>
      <xdr:colOff>3053861</xdr:colOff>
      <xdr:row>167</xdr:row>
      <xdr:rowOff>99648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3111" y="31954423"/>
          <a:ext cx="2190750" cy="1122484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3</xdr:col>
      <xdr:colOff>466725</xdr:colOff>
      <xdr:row>0</xdr:row>
      <xdr:rowOff>0</xdr:rowOff>
    </xdr:from>
    <xdr:to>
      <xdr:col>4</xdr:col>
      <xdr:colOff>266700</xdr:colOff>
      <xdr:row>5</xdr:row>
      <xdr:rowOff>104952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95850" y="0"/>
          <a:ext cx="590550" cy="466902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1</xdr:col>
      <xdr:colOff>1476375</xdr:colOff>
      <xdr:row>0</xdr:row>
      <xdr:rowOff>0</xdr:rowOff>
    </xdr:from>
    <xdr:to>
      <xdr:col>1</xdr:col>
      <xdr:colOff>1990725</xdr:colOff>
      <xdr:row>5</xdr:row>
      <xdr:rowOff>104952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6375" y="0"/>
          <a:ext cx="514350" cy="466902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4</xdr:col>
      <xdr:colOff>209550</xdr:colOff>
      <xdr:row>4</xdr:row>
      <xdr:rowOff>314325</xdr:rowOff>
    </xdr:from>
    <xdr:to>
      <xdr:col>5</xdr:col>
      <xdr:colOff>323850</xdr:colOff>
      <xdr:row>6</xdr:row>
      <xdr:rowOff>47625</xdr:rowOff>
    </xdr:to>
    <xdr:pic>
      <xdr:nvPicPr>
        <xdr:cNvPr id="17" name="Picture 16"/>
        <xdr:cNvPicPr>
          <a:picLocks noChangeAspect="1"/>
        </xdr:cNvPicPr>
      </xdr:nvPicPr>
      <xdr:blipFill rotWithShape="1"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207" t="18018" r="14715" b="14415"/>
        <a:stretch/>
      </xdr:blipFill>
      <xdr:spPr>
        <a:xfrm>
          <a:off x="5048250" y="314325"/>
          <a:ext cx="942975" cy="476250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1</xdr:col>
      <xdr:colOff>447675</xdr:colOff>
      <xdr:row>4</xdr:row>
      <xdr:rowOff>314324</xdr:rowOff>
    </xdr:from>
    <xdr:to>
      <xdr:col>1</xdr:col>
      <xdr:colOff>1409700</xdr:colOff>
      <xdr:row>6</xdr:row>
      <xdr:rowOff>19049</xdr:rowOff>
    </xdr:to>
    <xdr:pic>
      <xdr:nvPicPr>
        <xdr:cNvPr id="18" name="Picture 17"/>
        <xdr:cNvPicPr>
          <a:picLocks noChangeAspect="1"/>
        </xdr:cNvPicPr>
      </xdr:nvPicPr>
      <xdr:blipFill rotWithShape="1"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207" t="18018" r="14715" b="14415"/>
        <a:stretch/>
      </xdr:blipFill>
      <xdr:spPr>
        <a:xfrm>
          <a:off x="447675" y="314324"/>
          <a:ext cx="962025" cy="44767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1</xdr:col>
      <xdr:colOff>2984387</xdr:colOff>
      <xdr:row>161</xdr:row>
      <xdr:rowOff>177066</xdr:rowOff>
    </xdr:from>
    <xdr:to>
      <xdr:col>1</xdr:col>
      <xdr:colOff>3649159</xdr:colOff>
      <xdr:row>166</xdr:row>
      <xdr:rowOff>33514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84387" y="31646201"/>
          <a:ext cx="664772" cy="1193611"/>
        </a:xfrm>
        <a:prstGeom prst="rect">
          <a:avLst/>
        </a:prstGeom>
      </xdr:spPr>
    </xdr:pic>
    <xdr:clientData/>
  </xdr:twoCellAnchor>
  <xdr:twoCellAnchor editAs="oneCell">
    <xdr:from>
      <xdr:col>1</xdr:col>
      <xdr:colOff>1160096</xdr:colOff>
      <xdr:row>16</xdr:row>
      <xdr:rowOff>134327</xdr:rowOff>
    </xdr:from>
    <xdr:to>
      <xdr:col>1</xdr:col>
      <xdr:colOff>1913663</xdr:colOff>
      <xdr:row>19</xdr:row>
      <xdr:rowOff>61058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0096" y="2918558"/>
          <a:ext cx="753567" cy="4945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docs.google.com/spreadsheets/d/e/2PACX-1vSv2fv3Twp74-Qsq2IXe2VON21KAKrEj3GsYU8GFMEkxpdaTD-JqpmdUyYqfNTRZNYuUou_jRSQiKmG/pubhtml" TargetMode="External"/><Relationship Id="rId1" Type="http://schemas.openxmlformats.org/officeDocument/2006/relationships/hyperlink" Target="https://docs.google.com/spreadsheets/d/e/2PACX-1vSv2fv3Twp74-Qsq2IXe2VON21KAKrEj3GsYU8GFMEkxpdaTD-JqpmdUyYqfNTRZNYuUou_jRSQiKmG/pub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docs.google.com/spreadsheets/d/e/2PACX-1vSv2fv3Twp74-Qsq2IXe2VON21KAKrEj3GsYU8GFMEkxpdaTD-JqpmdUyYqfNTRZNYuUou_jRSQiKmG/pubhtml" TargetMode="External"/><Relationship Id="rId1" Type="http://schemas.openxmlformats.org/officeDocument/2006/relationships/hyperlink" Target="https://docs.google.com/spreadsheets/d/e/2PACX-1vSv2fv3Twp74-Qsq2IXe2VON21KAKrEj3GsYU8GFMEkxpdaTD-JqpmdUyYqfNTRZNYuUou_jRSQiKmG/pubhtml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4"/>
  <sheetViews>
    <sheetView topLeftCell="B9" workbookViewId="0">
      <selection activeCell="Q13" sqref="Q13"/>
    </sheetView>
  </sheetViews>
  <sheetFormatPr defaultColWidth="8.81640625" defaultRowHeight="14" x14ac:dyDescent="0.3"/>
  <cols>
    <col min="1" max="1" width="18.453125" style="1" hidden="1" customWidth="1"/>
    <col min="2" max="2" width="25" style="1" customWidth="1"/>
    <col min="3" max="3" width="21.453125" style="1" hidden="1" customWidth="1"/>
    <col min="4" max="4" width="5.81640625" style="1" hidden="1" customWidth="1"/>
    <col min="5" max="5" width="15.81640625" style="1" hidden="1" customWidth="1"/>
    <col min="6" max="6" width="13.81640625" style="1" customWidth="1"/>
    <col min="7" max="7" width="12.81640625" style="1" customWidth="1"/>
    <col min="8" max="8" width="8.81640625" style="1" hidden="1" customWidth="1"/>
    <col min="9" max="16384" width="8.81640625" style="1"/>
  </cols>
  <sheetData>
    <row r="1" spans="1:10" hidden="1" x14ac:dyDescent="0.3"/>
    <row r="2" spans="1:10" hidden="1" x14ac:dyDescent="0.3">
      <c r="A2" s="2" t="s">
        <v>0</v>
      </c>
    </row>
    <row r="3" spans="1:10" ht="28" hidden="1" x14ac:dyDescent="0.3">
      <c r="A3" s="3" t="s">
        <v>1</v>
      </c>
    </row>
    <row r="4" spans="1:10" hidden="1" x14ac:dyDescent="0.3">
      <c r="A4" s="4" t="s">
        <v>2</v>
      </c>
    </row>
    <row r="5" spans="1:10" ht="40.75" customHeight="1" thickBot="1" x14ac:dyDescent="0.35">
      <c r="A5" s="6"/>
      <c r="B5" s="103" t="s">
        <v>3</v>
      </c>
      <c r="C5" s="103"/>
      <c r="D5" s="103"/>
      <c r="E5" s="103"/>
      <c r="F5" s="103"/>
      <c r="G5" s="103"/>
      <c r="H5" s="103"/>
      <c r="I5" s="18"/>
      <c r="J5" s="18"/>
    </row>
    <row r="6" spans="1:10" ht="38.5" customHeight="1" thickBot="1" x14ac:dyDescent="0.35">
      <c r="A6" s="6"/>
      <c r="B6" s="110" t="s">
        <v>142</v>
      </c>
      <c r="C6" s="110"/>
      <c r="D6" s="110"/>
      <c r="E6" s="110"/>
      <c r="F6" s="110"/>
      <c r="G6" s="110"/>
      <c r="H6" s="110"/>
      <c r="I6" s="110"/>
      <c r="J6" s="110"/>
    </row>
    <row r="7" spans="1:10" ht="22.75" customHeight="1" thickBot="1" x14ac:dyDescent="0.35">
      <c r="A7" s="6"/>
      <c r="B7" s="7" t="s">
        <v>4</v>
      </c>
      <c r="C7" s="108" t="s">
        <v>143</v>
      </c>
      <c r="D7" s="108"/>
      <c r="E7" s="108"/>
      <c r="F7" s="108"/>
      <c r="G7" s="108"/>
      <c r="H7" s="108"/>
      <c r="I7" s="108"/>
      <c r="J7" s="108"/>
    </row>
    <row r="8" spans="1:10" ht="14.5" thickBot="1" x14ac:dyDescent="0.35">
      <c r="A8" s="6"/>
      <c r="B8" s="9" t="s">
        <v>5</v>
      </c>
      <c r="C8" s="109"/>
      <c r="D8" s="109"/>
      <c r="E8" s="109"/>
      <c r="F8" s="109"/>
      <c r="G8" s="109"/>
      <c r="H8" s="21"/>
      <c r="I8" s="108"/>
      <c r="J8" s="108"/>
    </row>
    <row r="9" spans="1:10" ht="28.4" customHeight="1" thickBot="1" x14ac:dyDescent="0.35">
      <c r="A9" s="6"/>
      <c r="B9" s="10" t="s">
        <v>6</v>
      </c>
      <c r="C9" s="109"/>
      <c r="D9" s="109"/>
      <c r="E9" s="109"/>
      <c r="F9" s="109"/>
      <c r="G9" s="109"/>
      <c r="H9" s="109"/>
      <c r="I9" s="109"/>
      <c r="J9" s="109"/>
    </row>
    <row r="10" spans="1:10" ht="14.5" thickBot="1" x14ac:dyDescent="0.35">
      <c r="A10" s="6"/>
      <c r="B10" s="11" t="s">
        <v>7</v>
      </c>
      <c r="C10" s="108">
        <v>2204.5</v>
      </c>
      <c r="D10" s="108"/>
      <c r="E10" s="108"/>
      <c r="F10" s="108"/>
      <c r="G10" s="108"/>
      <c r="H10" s="108"/>
      <c r="I10" s="108"/>
      <c r="J10" s="108"/>
    </row>
    <row r="11" spans="1:10" ht="14.5" customHeight="1" thickBot="1" x14ac:dyDescent="0.35">
      <c r="A11" s="6"/>
      <c r="B11" s="12" t="s">
        <v>8</v>
      </c>
      <c r="C11" s="108" t="s">
        <v>9</v>
      </c>
      <c r="D11" s="108"/>
      <c r="E11" s="108"/>
      <c r="F11" s="108"/>
      <c r="G11" s="108"/>
      <c r="H11" s="108"/>
      <c r="I11" s="108"/>
      <c r="J11" s="108"/>
    </row>
    <row r="12" spans="1:10" ht="14.5" thickBot="1" x14ac:dyDescent="0.35">
      <c r="A12" s="6"/>
      <c r="B12" s="13" t="s">
        <v>10</v>
      </c>
      <c r="C12" s="22"/>
      <c r="D12" s="22"/>
      <c r="E12" s="109"/>
      <c r="F12" s="109"/>
      <c r="G12" s="109"/>
      <c r="H12" s="109"/>
      <c r="I12" s="109"/>
      <c r="J12" s="109"/>
    </row>
    <row r="13" spans="1:10" ht="14.5" thickBot="1" x14ac:dyDescent="0.35">
      <c r="A13" s="6"/>
      <c r="B13" s="12" t="s">
        <v>11</v>
      </c>
      <c r="C13" s="23">
        <v>3</v>
      </c>
      <c r="D13" s="23"/>
      <c r="E13" s="108">
        <v>3</v>
      </c>
      <c r="F13" s="108"/>
      <c r="G13" s="108"/>
      <c r="H13" s="108"/>
      <c r="I13" s="108"/>
      <c r="J13" s="108"/>
    </row>
    <row r="14" spans="1:10" ht="14.5" thickBot="1" x14ac:dyDescent="0.35">
      <c r="A14" s="6"/>
      <c r="B14" s="12" t="s">
        <v>12</v>
      </c>
      <c r="C14" s="108">
        <v>15</v>
      </c>
      <c r="D14" s="108"/>
      <c r="E14" s="108"/>
      <c r="F14" s="108"/>
      <c r="G14" s="108"/>
      <c r="H14" s="108"/>
      <c r="I14" s="108"/>
      <c r="J14" s="108"/>
    </row>
    <row r="15" spans="1:10" ht="14.5" thickBot="1" x14ac:dyDescent="0.35">
      <c r="A15" s="6"/>
      <c r="B15" s="12" t="s">
        <v>13</v>
      </c>
      <c r="C15" s="108">
        <v>78</v>
      </c>
      <c r="D15" s="108"/>
      <c r="E15" s="108"/>
      <c r="F15" s="108"/>
      <c r="G15" s="108"/>
      <c r="H15" s="108"/>
      <c r="I15" s="108"/>
      <c r="J15" s="108"/>
    </row>
    <row r="16" spans="1:10" ht="14.5" thickBot="1" x14ac:dyDescent="0.35">
      <c r="A16" s="6"/>
      <c r="B16" s="12" t="s">
        <v>14</v>
      </c>
      <c r="C16" s="108">
        <v>410</v>
      </c>
      <c r="D16" s="108"/>
      <c r="E16" s="108"/>
      <c r="F16" s="108"/>
      <c r="G16" s="108"/>
      <c r="H16" s="108"/>
      <c r="I16" s="108"/>
      <c r="J16" s="108"/>
    </row>
    <row r="17" spans="1:10" ht="14.5" thickBot="1" x14ac:dyDescent="0.35">
      <c r="A17" s="6"/>
      <c r="B17" s="12" t="s">
        <v>15</v>
      </c>
      <c r="C17" s="108">
        <v>1055</v>
      </c>
      <c r="D17" s="108"/>
      <c r="E17" s="108"/>
      <c r="F17" s="108"/>
      <c r="G17" s="108"/>
      <c r="H17" s="108"/>
      <c r="I17" s="108"/>
      <c r="J17" s="108"/>
    </row>
    <row r="18" spans="1:10" ht="14.5" thickBot="1" x14ac:dyDescent="0.35">
      <c r="A18" s="6"/>
      <c r="B18" s="12"/>
      <c r="C18" s="104"/>
      <c r="D18" s="104"/>
      <c r="E18" s="104"/>
      <c r="F18" s="104"/>
      <c r="G18" s="24"/>
      <c r="H18" s="24"/>
      <c r="I18" s="108"/>
      <c r="J18" s="108"/>
    </row>
    <row r="19" spans="1:10" ht="14.5" thickBot="1" x14ac:dyDescent="0.35">
      <c r="A19" s="6"/>
      <c r="B19" s="9" t="s">
        <v>16</v>
      </c>
      <c r="C19" s="25">
        <v>2016</v>
      </c>
      <c r="D19" s="25">
        <v>2017</v>
      </c>
      <c r="E19" s="25">
        <v>2018</v>
      </c>
      <c r="F19" s="25">
        <v>2019</v>
      </c>
      <c r="G19" s="25">
        <v>2020</v>
      </c>
      <c r="H19" s="21"/>
      <c r="I19" s="23">
        <v>2021</v>
      </c>
      <c r="J19" s="23">
        <v>2022</v>
      </c>
    </row>
    <row r="20" spans="1:10" ht="14.5" thickBot="1" x14ac:dyDescent="0.35">
      <c r="A20" s="6"/>
      <c r="B20" s="12" t="s">
        <v>17</v>
      </c>
      <c r="C20" s="26">
        <v>71655</v>
      </c>
      <c r="D20" s="26">
        <v>45518</v>
      </c>
      <c r="E20" s="25">
        <v>45025</v>
      </c>
      <c r="F20" s="25">
        <v>45518</v>
      </c>
      <c r="G20" s="25">
        <v>43982</v>
      </c>
      <c r="H20" s="21"/>
      <c r="I20" s="27">
        <v>43429</v>
      </c>
      <c r="J20" s="27">
        <v>42852</v>
      </c>
    </row>
    <row r="21" spans="1:10" ht="16" thickBot="1" x14ac:dyDescent="0.35">
      <c r="A21" s="6"/>
      <c r="B21" s="12" t="s">
        <v>18</v>
      </c>
      <c r="C21" s="26">
        <v>36346</v>
      </c>
      <c r="D21" s="26">
        <v>23414</v>
      </c>
      <c r="E21" s="25">
        <v>23147</v>
      </c>
      <c r="F21" s="25">
        <v>23414</v>
      </c>
      <c r="G21" s="28">
        <v>22585</v>
      </c>
      <c r="H21" s="29"/>
      <c r="I21" s="27">
        <v>22288</v>
      </c>
      <c r="J21" s="27">
        <v>21981</v>
      </c>
    </row>
    <row r="22" spans="1:10" ht="16" thickBot="1" x14ac:dyDescent="0.35">
      <c r="A22" s="6"/>
      <c r="B22" s="12" t="s">
        <v>19</v>
      </c>
      <c r="C22" s="26">
        <v>35309</v>
      </c>
      <c r="D22" s="26">
        <v>22104</v>
      </c>
      <c r="E22" s="25">
        <v>21878</v>
      </c>
      <c r="F22" s="25">
        <v>22104</v>
      </c>
      <c r="G22" s="28">
        <v>21397</v>
      </c>
      <c r="H22" s="29"/>
      <c r="I22" s="27">
        <v>21141</v>
      </c>
      <c r="J22" s="27">
        <v>20871</v>
      </c>
    </row>
    <row r="23" spans="1:10" ht="28.5" thickBot="1" x14ac:dyDescent="0.35">
      <c r="A23" s="6"/>
      <c r="B23" s="12" t="s">
        <v>20</v>
      </c>
      <c r="C23" s="25">
        <v>23.4</v>
      </c>
      <c r="D23" s="25">
        <v>14.8</v>
      </c>
      <c r="E23" s="22">
        <v>15</v>
      </c>
      <c r="F23" s="22">
        <v>33</v>
      </c>
      <c r="G23" s="22">
        <v>19.899999999999999</v>
      </c>
      <c r="H23" s="21"/>
      <c r="I23" s="23">
        <v>19.7</v>
      </c>
      <c r="J23" s="23">
        <v>19.399999999999999</v>
      </c>
    </row>
    <row r="24" spans="1:10" ht="14.5" thickBot="1" x14ac:dyDescent="0.35">
      <c r="A24" s="6"/>
      <c r="B24" s="12"/>
      <c r="C24" s="25"/>
      <c r="D24" s="25"/>
      <c r="E24" s="25"/>
      <c r="F24" s="25"/>
      <c r="G24" s="21"/>
      <c r="H24" s="21"/>
      <c r="I24" s="23"/>
      <c r="J24" s="23"/>
    </row>
    <row r="25" spans="1:10" ht="28.4" customHeight="1" thickBot="1" x14ac:dyDescent="0.35">
      <c r="A25" s="6"/>
      <c r="B25" s="9" t="s">
        <v>22</v>
      </c>
      <c r="C25" s="105" t="s">
        <v>144</v>
      </c>
      <c r="D25" s="106"/>
      <c r="E25" s="106"/>
      <c r="F25" s="106"/>
      <c r="G25" s="106"/>
      <c r="H25" s="106"/>
      <c r="I25" s="106"/>
      <c r="J25" s="107"/>
    </row>
    <row r="26" spans="1:10" ht="28.5" thickBot="1" x14ac:dyDescent="0.35">
      <c r="A26" s="6"/>
      <c r="B26" s="12" t="s">
        <v>145</v>
      </c>
      <c r="C26" s="105">
        <v>11.5</v>
      </c>
      <c r="D26" s="106"/>
      <c r="E26" s="106"/>
      <c r="F26" s="106"/>
      <c r="G26" s="106"/>
      <c r="H26" s="106"/>
      <c r="I26" s="106"/>
      <c r="J26" s="107"/>
    </row>
    <row r="27" spans="1:10" ht="28.5" thickBot="1" x14ac:dyDescent="0.35">
      <c r="A27" s="6"/>
      <c r="B27" s="12" t="s">
        <v>146</v>
      </c>
      <c r="C27" s="105">
        <v>14</v>
      </c>
      <c r="D27" s="106"/>
      <c r="E27" s="106"/>
      <c r="F27" s="106"/>
      <c r="G27" s="106"/>
      <c r="H27" s="106"/>
      <c r="I27" s="106"/>
      <c r="J27" s="107"/>
    </row>
    <row r="28" spans="1:10" ht="14.5" thickBot="1" x14ac:dyDescent="0.35">
      <c r="A28" s="6"/>
      <c r="B28" s="12"/>
      <c r="C28" s="25"/>
      <c r="D28" s="25"/>
      <c r="E28" s="25"/>
      <c r="F28" s="25"/>
      <c r="G28" s="21"/>
      <c r="H28" s="21"/>
      <c r="I28" s="23"/>
      <c r="J28" s="23"/>
    </row>
    <row r="29" spans="1:10" ht="14.5" thickBot="1" x14ac:dyDescent="0.35">
      <c r="A29" s="6"/>
      <c r="B29" s="9" t="s">
        <v>23</v>
      </c>
      <c r="C29" s="25"/>
      <c r="D29" s="25"/>
      <c r="E29" s="25"/>
      <c r="F29" s="25"/>
      <c r="G29" s="21"/>
      <c r="H29" s="21"/>
      <c r="I29" s="23"/>
      <c r="J29" s="23"/>
    </row>
    <row r="30" spans="1:10" ht="14.5" thickBot="1" x14ac:dyDescent="0.35">
      <c r="A30" s="6"/>
      <c r="B30" s="13" t="s">
        <v>24</v>
      </c>
      <c r="C30" s="25">
        <v>2016</v>
      </c>
      <c r="D30" s="25">
        <v>2017</v>
      </c>
      <c r="E30" s="25">
        <v>2018</v>
      </c>
      <c r="F30" s="25">
        <v>2018</v>
      </c>
      <c r="G30" s="25">
        <v>2019</v>
      </c>
      <c r="H30" s="21"/>
      <c r="I30" s="23">
        <v>2020</v>
      </c>
      <c r="J30" s="23">
        <v>2021</v>
      </c>
    </row>
    <row r="31" spans="1:10" ht="14.5" thickBot="1" x14ac:dyDescent="0.35">
      <c r="A31" s="6"/>
      <c r="B31" s="12" t="s">
        <v>25</v>
      </c>
      <c r="C31" s="25">
        <v>3</v>
      </c>
      <c r="D31" s="25">
        <v>3</v>
      </c>
      <c r="E31" s="25">
        <v>2</v>
      </c>
      <c r="F31" s="25">
        <v>2</v>
      </c>
      <c r="G31" s="25">
        <v>2</v>
      </c>
      <c r="H31" s="21"/>
      <c r="I31" s="23">
        <v>2</v>
      </c>
      <c r="J31" s="23">
        <v>2</v>
      </c>
    </row>
    <row r="32" spans="1:10" ht="14.5" thickBot="1" x14ac:dyDescent="0.35">
      <c r="A32" s="6"/>
      <c r="B32" s="12" t="s">
        <v>26</v>
      </c>
      <c r="C32" s="25">
        <v>7</v>
      </c>
      <c r="D32" s="25">
        <v>7</v>
      </c>
      <c r="E32" s="25">
        <v>7</v>
      </c>
      <c r="F32" s="25">
        <v>7</v>
      </c>
      <c r="G32" s="25">
        <v>4</v>
      </c>
      <c r="H32" s="21"/>
      <c r="I32" s="23">
        <v>5</v>
      </c>
      <c r="J32" s="23">
        <v>5</v>
      </c>
    </row>
    <row r="33" spans="1:10" ht="14.5" thickBot="1" x14ac:dyDescent="0.35">
      <c r="A33" s="6"/>
      <c r="B33" s="12" t="s">
        <v>27</v>
      </c>
      <c r="C33" s="25">
        <v>20</v>
      </c>
      <c r="D33" s="25">
        <v>20</v>
      </c>
      <c r="E33" s="25">
        <v>18</v>
      </c>
      <c r="F33" s="25">
        <v>18</v>
      </c>
      <c r="G33" s="21">
        <v>18</v>
      </c>
      <c r="H33" s="21"/>
      <c r="I33" s="23">
        <v>18</v>
      </c>
      <c r="J33" s="23">
        <v>19</v>
      </c>
    </row>
    <row r="34" spans="1:10" ht="14.5" thickBot="1" x14ac:dyDescent="0.35">
      <c r="A34" s="6"/>
      <c r="B34" s="12" t="s">
        <v>29</v>
      </c>
      <c r="C34" s="25">
        <v>5</v>
      </c>
      <c r="D34" s="25">
        <v>5</v>
      </c>
      <c r="E34" s="25">
        <v>5</v>
      </c>
      <c r="F34" s="25">
        <v>5</v>
      </c>
      <c r="G34" s="25">
        <v>5</v>
      </c>
      <c r="H34" s="21"/>
      <c r="I34" s="23">
        <v>5</v>
      </c>
      <c r="J34" s="23">
        <v>5</v>
      </c>
    </row>
    <row r="35" spans="1:10" ht="14.5" thickBot="1" x14ac:dyDescent="0.35">
      <c r="A35" s="6"/>
      <c r="B35" s="12" t="s">
        <v>30</v>
      </c>
      <c r="C35" s="25">
        <v>15</v>
      </c>
      <c r="D35" s="25">
        <v>15</v>
      </c>
      <c r="E35" s="25">
        <v>13</v>
      </c>
      <c r="F35" s="25">
        <v>13</v>
      </c>
      <c r="G35" s="25">
        <v>14</v>
      </c>
      <c r="H35" s="21"/>
      <c r="I35" s="23">
        <v>14</v>
      </c>
      <c r="J35" s="23">
        <v>15</v>
      </c>
    </row>
    <row r="36" spans="1:10" ht="14.5" thickBot="1" x14ac:dyDescent="0.35">
      <c r="A36" s="6"/>
      <c r="B36" s="12" t="s">
        <v>31</v>
      </c>
      <c r="C36" s="25">
        <v>54</v>
      </c>
      <c r="D36" s="25">
        <v>53</v>
      </c>
      <c r="E36" s="25">
        <v>57</v>
      </c>
      <c r="F36" s="25">
        <v>51</v>
      </c>
      <c r="G36" s="25">
        <v>51</v>
      </c>
      <c r="H36" s="21"/>
      <c r="I36" s="23">
        <v>51</v>
      </c>
      <c r="J36" s="23">
        <v>51</v>
      </c>
    </row>
    <row r="37" spans="1:10" ht="14.5" thickBot="1" x14ac:dyDescent="0.35">
      <c r="A37" s="6"/>
      <c r="B37" s="12" t="s">
        <v>32</v>
      </c>
      <c r="C37" s="25">
        <v>52</v>
      </c>
      <c r="D37" s="25">
        <v>52</v>
      </c>
      <c r="E37" s="25">
        <v>54</v>
      </c>
      <c r="F37" s="25">
        <v>49</v>
      </c>
      <c r="G37" s="25">
        <v>49</v>
      </c>
      <c r="H37" s="21"/>
      <c r="I37" s="23">
        <v>49</v>
      </c>
      <c r="J37" s="23">
        <v>49</v>
      </c>
    </row>
    <row r="38" spans="1:10" ht="14.5" thickBot="1" x14ac:dyDescent="0.35">
      <c r="A38" s="6"/>
      <c r="B38" s="12" t="s">
        <v>33</v>
      </c>
      <c r="C38" s="25">
        <v>2</v>
      </c>
      <c r="D38" s="25">
        <v>1</v>
      </c>
      <c r="E38" s="25">
        <v>3</v>
      </c>
      <c r="F38" s="25">
        <v>2</v>
      </c>
      <c r="G38" s="25">
        <v>2</v>
      </c>
      <c r="H38" s="21"/>
      <c r="I38" s="23">
        <v>2</v>
      </c>
      <c r="J38" s="23">
        <v>2</v>
      </c>
    </row>
    <row r="39" spans="1:10" ht="14.5" thickBot="1" x14ac:dyDescent="0.35">
      <c r="A39" s="6"/>
      <c r="B39" s="12" t="s">
        <v>34</v>
      </c>
      <c r="C39" s="25">
        <v>10</v>
      </c>
      <c r="D39" s="25">
        <v>10</v>
      </c>
      <c r="E39" s="25">
        <v>14</v>
      </c>
      <c r="F39" s="25">
        <v>14</v>
      </c>
      <c r="G39" s="25">
        <v>10</v>
      </c>
      <c r="H39" s="21"/>
      <c r="I39" s="23">
        <v>10</v>
      </c>
      <c r="J39" s="23">
        <v>11</v>
      </c>
    </row>
    <row r="40" spans="1:10" ht="26.5" thickBot="1" x14ac:dyDescent="0.35">
      <c r="A40" s="6"/>
      <c r="B40" s="14" t="s">
        <v>35</v>
      </c>
      <c r="C40" s="25"/>
      <c r="D40" s="25"/>
      <c r="E40" s="25"/>
      <c r="F40" s="25"/>
      <c r="G40" s="21"/>
      <c r="H40" s="21"/>
      <c r="I40" s="23"/>
      <c r="J40" s="23"/>
    </row>
    <row r="41" spans="1:10" ht="14.5" thickBot="1" x14ac:dyDescent="0.35">
      <c r="A41" s="6"/>
      <c r="B41" s="13" t="s">
        <v>36</v>
      </c>
      <c r="C41" s="25">
        <v>2016</v>
      </c>
      <c r="D41" s="25">
        <v>2017</v>
      </c>
      <c r="E41" s="25">
        <v>2018</v>
      </c>
      <c r="F41" s="25">
        <v>2018</v>
      </c>
      <c r="G41" s="25">
        <v>2019</v>
      </c>
      <c r="H41" s="21"/>
      <c r="I41" s="23">
        <v>2020</v>
      </c>
      <c r="J41" s="23">
        <v>2021</v>
      </c>
    </row>
    <row r="42" spans="1:10" ht="14.5" thickBot="1" x14ac:dyDescent="0.35">
      <c r="A42" s="6"/>
      <c r="B42" s="12" t="s">
        <v>37</v>
      </c>
      <c r="C42" s="25">
        <v>12</v>
      </c>
      <c r="D42" s="25">
        <v>12</v>
      </c>
      <c r="E42" s="25">
        <v>13</v>
      </c>
      <c r="F42" s="25">
        <v>14</v>
      </c>
      <c r="G42" s="30">
        <v>15</v>
      </c>
      <c r="H42" s="21"/>
      <c r="I42" s="23">
        <v>15</v>
      </c>
      <c r="J42" s="23">
        <v>16</v>
      </c>
    </row>
    <row r="43" spans="1:10" ht="28.5" thickBot="1" x14ac:dyDescent="0.35">
      <c r="A43" s="6"/>
      <c r="B43" s="12" t="s">
        <v>38</v>
      </c>
      <c r="C43" s="25">
        <v>4</v>
      </c>
      <c r="D43" s="25">
        <v>4</v>
      </c>
      <c r="E43" s="25">
        <v>4</v>
      </c>
      <c r="F43" s="25">
        <v>3</v>
      </c>
      <c r="G43" s="30">
        <v>4</v>
      </c>
      <c r="H43" s="21"/>
      <c r="I43" s="23">
        <v>4</v>
      </c>
      <c r="J43" s="23">
        <v>4</v>
      </c>
    </row>
    <row r="44" spans="1:10" ht="28.5" thickBot="1" x14ac:dyDescent="0.35">
      <c r="A44" s="6"/>
      <c r="B44" s="12" t="s">
        <v>39</v>
      </c>
      <c r="C44" s="25">
        <v>7</v>
      </c>
      <c r="D44" s="25">
        <v>7</v>
      </c>
      <c r="E44" s="25">
        <v>8</v>
      </c>
      <c r="F44" s="25">
        <v>9</v>
      </c>
      <c r="G44" s="21">
        <v>9</v>
      </c>
      <c r="H44" s="21"/>
      <c r="I44" s="23">
        <v>9</v>
      </c>
      <c r="J44" s="23">
        <v>9</v>
      </c>
    </row>
    <row r="45" spans="1:10" ht="14.5" thickBot="1" x14ac:dyDescent="0.35">
      <c r="A45" s="6"/>
      <c r="B45" s="12" t="s">
        <v>40</v>
      </c>
      <c r="C45" s="25">
        <v>1</v>
      </c>
      <c r="D45" s="25">
        <v>1</v>
      </c>
      <c r="E45" s="25">
        <v>0</v>
      </c>
      <c r="F45" s="25">
        <v>0</v>
      </c>
      <c r="G45" s="25">
        <v>0</v>
      </c>
      <c r="H45" s="21"/>
      <c r="I45" s="23">
        <v>2</v>
      </c>
      <c r="J45" s="23">
        <v>2</v>
      </c>
    </row>
    <row r="46" spans="1:10" ht="14.5" thickBot="1" x14ac:dyDescent="0.35">
      <c r="A46" s="6"/>
      <c r="B46" s="12" t="s">
        <v>41</v>
      </c>
      <c r="C46" s="25">
        <v>68</v>
      </c>
      <c r="D46" s="25">
        <v>68</v>
      </c>
      <c r="E46" s="25">
        <v>69</v>
      </c>
      <c r="F46" s="25">
        <v>71</v>
      </c>
      <c r="G46" s="25">
        <v>76</v>
      </c>
      <c r="H46" s="21"/>
      <c r="I46" s="23">
        <v>76</v>
      </c>
      <c r="J46" s="23">
        <v>80</v>
      </c>
    </row>
    <row r="47" spans="1:10" ht="14.5" thickBot="1" x14ac:dyDescent="0.35">
      <c r="A47" s="6"/>
      <c r="B47" s="12" t="s">
        <v>42</v>
      </c>
      <c r="C47" s="25">
        <v>45</v>
      </c>
      <c r="D47" s="25">
        <v>52</v>
      </c>
      <c r="E47" s="25">
        <v>66</v>
      </c>
      <c r="F47" s="25">
        <v>69</v>
      </c>
      <c r="G47" s="25">
        <v>45</v>
      </c>
      <c r="H47" s="21"/>
      <c r="I47" s="23">
        <v>45</v>
      </c>
      <c r="J47" s="23">
        <v>61</v>
      </c>
    </row>
    <row r="48" spans="1:10" ht="14.5" thickBot="1" x14ac:dyDescent="0.35">
      <c r="A48" s="6"/>
      <c r="B48" s="12"/>
      <c r="C48" s="25"/>
      <c r="D48" s="25"/>
      <c r="E48" s="25"/>
      <c r="F48" s="25"/>
      <c r="G48" s="21"/>
      <c r="H48" s="21"/>
      <c r="I48" s="23"/>
      <c r="J48" s="23"/>
    </row>
    <row r="49" spans="1:10" ht="14.5" thickBot="1" x14ac:dyDescent="0.35">
      <c r="A49" s="6"/>
      <c r="B49" s="15" t="s">
        <v>43</v>
      </c>
      <c r="C49" s="25">
        <v>2016</v>
      </c>
      <c r="D49" s="25">
        <v>2017</v>
      </c>
      <c r="E49" s="25">
        <v>2018</v>
      </c>
      <c r="F49" s="22">
        <v>2020</v>
      </c>
      <c r="G49" s="22"/>
      <c r="H49" s="23">
        <v>2020</v>
      </c>
      <c r="I49" s="108">
        <v>2020</v>
      </c>
      <c r="J49" s="108"/>
    </row>
    <row r="50" spans="1:10" ht="16.5" thickTop="1" thickBot="1" x14ac:dyDescent="0.35">
      <c r="A50" s="6"/>
      <c r="B50" s="19" t="s">
        <v>147</v>
      </c>
      <c r="C50" s="25" t="s">
        <v>44</v>
      </c>
      <c r="D50" s="25">
        <v>20.7</v>
      </c>
      <c r="E50" s="40"/>
      <c r="F50" s="40"/>
      <c r="G50" s="40"/>
      <c r="H50" s="21"/>
      <c r="I50" s="21">
        <v>2735</v>
      </c>
      <c r="J50" s="21">
        <v>2734</v>
      </c>
    </row>
    <row r="51" spans="1:10" ht="16.5" thickTop="1" thickBot="1" x14ac:dyDescent="0.35">
      <c r="A51" s="6"/>
      <c r="B51" s="19" t="s">
        <v>148</v>
      </c>
      <c r="C51" s="25">
        <v>14.37</v>
      </c>
      <c r="D51" s="25">
        <v>12.8</v>
      </c>
      <c r="E51" s="40"/>
      <c r="F51" s="115"/>
      <c r="G51" s="115"/>
      <c r="H51" s="21"/>
      <c r="I51" s="21">
        <v>110</v>
      </c>
      <c r="J51" s="21">
        <v>110</v>
      </c>
    </row>
    <row r="52" spans="1:10" ht="16.5" thickTop="1" thickBot="1" x14ac:dyDescent="0.35">
      <c r="A52" s="6"/>
      <c r="B52" s="19" t="s">
        <v>149</v>
      </c>
      <c r="C52" s="25">
        <v>8.6</v>
      </c>
      <c r="D52" s="25">
        <v>8.6</v>
      </c>
      <c r="E52" s="40"/>
      <c r="F52" s="115"/>
      <c r="G52" s="115"/>
      <c r="H52" s="21"/>
      <c r="I52" s="21">
        <v>2</v>
      </c>
      <c r="J52" s="21">
        <v>19.5</v>
      </c>
    </row>
    <row r="53" spans="1:10" ht="16.5" thickTop="1" thickBot="1" x14ac:dyDescent="0.35">
      <c r="A53" s="6"/>
      <c r="B53" s="19" t="s">
        <v>150</v>
      </c>
      <c r="C53" s="25">
        <v>1</v>
      </c>
      <c r="D53" s="25">
        <v>1</v>
      </c>
      <c r="E53" s="40"/>
      <c r="F53" s="40"/>
      <c r="G53" s="41"/>
      <c r="H53" s="21"/>
      <c r="I53" s="21" t="s">
        <v>155</v>
      </c>
      <c r="J53" s="21">
        <v>7.09490740740741E-4</v>
      </c>
    </row>
    <row r="54" spans="1:10" ht="16.5" thickTop="1" thickBot="1" x14ac:dyDescent="0.35">
      <c r="A54" s="6"/>
      <c r="B54" s="19" t="s">
        <v>151</v>
      </c>
      <c r="C54" s="25">
        <v>9.16</v>
      </c>
      <c r="D54" s="25">
        <v>9.16</v>
      </c>
      <c r="E54" s="40"/>
      <c r="F54" s="40"/>
      <c r="G54" s="41"/>
      <c r="H54" s="21"/>
      <c r="I54" s="21" t="s">
        <v>156</v>
      </c>
      <c r="J54" s="21" t="s">
        <v>157</v>
      </c>
    </row>
    <row r="55" spans="1:10" ht="16.5" thickTop="1" thickBot="1" x14ac:dyDescent="0.35">
      <c r="A55" s="6"/>
      <c r="B55" s="19" t="s">
        <v>152</v>
      </c>
      <c r="C55" s="31">
        <v>0.91</v>
      </c>
      <c r="D55" s="31">
        <v>0.91</v>
      </c>
      <c r="E55" s="40"/>
      <c r="F55" s="40"/>
      <c r="G55" s="41"/>
      <c r="H55" s="21"/>
      <c r="I55" s="21">
        <v>372</v>
      </c>
      <c r="J55" s="21">
        <v>373</v>
      </c>
    </row>
    <row r="56" spans="1:10" ht="16.5" thickTop="1" thickBot="1" x14ac:dyDescent="0.35">
      <c r="A56" s="6"/>
      <c r="B56" s="19" t="s">
        <v>153</v>
      </c>
      <c r="C56" s="25">
        <v>99.68</v>
      </c>
      <c r="D56" s="25">
        <v>99.68</v>
      </c>
      <c r="E56" s="115"/>
      <c r="F56" s="115"/>
      <c r="G56" s="115"/>
      <c r="H56" s="21"/>
      <c r="I56" s="21">
        <v>1</v>
      </c>
      <c r="J56" s="21">
        <v>3.7</v>
      </c>
    </row>
    <row r="57" spans="1:10" ht="0.65" customHeight="1" thickTop="1" thickBot="1" x14ac:dyDescent="0.35">
      <c r="A57" s="6"/>
      <c r="B57" s="19" t="s">
        <v>154</v>
      </c>
      <c r="C57" s="25"/>
      <c r="D57" s="25"/>
      <c r="E57" s="40"/>
      <c r="F57" s="40"/>
      <c r="G57" s="41"/>
      <c r="H57" s="21"/>
      <c r="I57" s="21">
        <v>24</v>
      </c>
      <c r="J57" s="21">
        <v>26.8</v>
      </c>
    </row>
    <row r="58" spans="1:10" ht="14.5" thickBot="1" x14ac:dyDescent="0.35">
      <c r="A58" s="6"/>
      <c r="B58" s="13" t="s">
        <v>47</v>
      </c>
      <c r="C58" s="25">
        <v>2016</v>
      </c>
      <c r="D58" s="25">
        <v>2017</v>
      </c>
      <c r="E58" s="25">
        <v>2018</v>
      </c>
      <c r="F58" s="25">
        <v>2019</v>
      </c>
      <c r="G58" s="25">
        <v>2020</v>
      </c>
      <c r="H58" s="21"/>
      <c r="I58" s="23">
        <v>2020</v>
      </c>
      <c r="J58" s="23">
        <v>2021</v>
      </c>
    </row>
    <row r="59" spans="1:10" ht="47" thickBot="1" x14ac:dyDescent="0.35">
      <c r="A59" s="6"/>
      <c r="B59" s="20" t="s">
        <v>158</v>
      </c>
      <c r="C59" s="25">
        <v>98.69</v>
      </c>
      <c r="D59" s="25">
        <v>98.69</v>
      </c>
      <c r="E59" s="25">
        <v>99</v>
      </c>
      <c r="F59" s="25">
        <v>99</v>
      </c>
      <c r="G59" s="21">
        <v>98</v>
      </c>
      <c r="H59" s="21"/>
      <c r="I59" s="21">
        <v>98</v>
      </c>
      <c r="J59" s="21">
        <v>98</v>
      </c>
    </row>
    <row r="60" spans="1:10" ht="16" thickBot="1" x14ac:dyDescent="0.35">
      <c r="A60" s="6"/>
      <c r="B60" s="19" t="s">
        <v>159</v>
      </c>
      <c r="C60" s="25">
        <v>98</v>
      </c>
      <c r="D60" s="25">
        <v>98</v>
      </c>
      <c r="E60" s="25">
        <v>98.9</v>
      </c>
      <c r="F60" s="25">
        <v>97.5</v>
      </c>
      <c r="G60" s="21">
        <v>98</v>
      </c>
      <c r="H60" s="21"/>
      <c r="I60" s="21">
        <v>98</v>
      </c>
      <c r="J60" s="21">
        <v>99.5</v>
      </c>
    </row>
    <row r="61" spans="1:10" ht="16" thickBot="1" x14ac:dyDescent="0.35">
      <c r="A61" s="6"/>
      <c r="B61" s="19" t="s">
        <v>160</v>
      </c>
      <c r="C61" s="25">
        <v>91.6</v>
      </c>
      <c r="D61" s="25">
        <v>91.6</v>
      </c>
      <c r="E61" s="25">
        <v>98</v>
      </c>
      <c r="F61" s="25">
        <v>98</v>
      </c>
      <c r="G61" s="21">
        <v>98</v>
      </c>
      <c r="H61" s="21"/>
      <c r="I61" s="21">
        <v>98</v>
      </c>
      <c r="J61" s="21">
        <v>98.5</v>
      </c>
    </row>
    <row r="62" spans="1:10" ht="14.5" thickBot="1" x14ac:dyDescent="0.35">
      <c r="A62" s="6"/>
      <c r="B62" s="12"/>
      <c r="C62" s="25"/>
      <c r="D62" s="25"/>
      <c r="E62" s="25"/>
      <c r="F62" s="25"/>
      <c r="G62" s="21"/>
      <c r="H62" s="21"/>
      <c r="I62" s="23"/>
      <c r="J62" s="23"/>
    </row>
    <row r="63" spans="1:10" ht="14.5" thickBot="1" x14ac:dyDescent="0.35">
      <c r="A63" s="6"/>
      <c r="B63" s="9" t="s">
        <v>48</v>
      </c>
      <c r="C63" s="25"/>
      <c r="D63" s="25"/>
      <c r="E63" s="25"/>
      <c r="F63" s="25"/>
      <c r="G63" s="21"/>
      <c r="H63" s="21"/>
      <c r="I63" s="23"/>
      <c r="J63" s="23"/>
    </row>
    <row r="64" spans="1:10" ht="42.5" thickBot="1" x14ac:dyDescent="0.35">
      <c r="A64" s="6"/>
      <c r="B64" s="13" t="s">
        <v>49</v>
      </c>
      <c r="C64" s="25">
        <v>2016</v>
      </c>
      <c r="D64" s="25">
        <v>2017</v>
      </c>
      <c r="E64" s="25">
        <v>2018</v>
      </c>
      <c r="F64" s="25">
        <v>2018</v>
      </c>
      <c r="G64" s="25">
        <v>2019</v>
      </c>
      <c r="H64" s="21"/>
      <c r="I64" s="25">
        <v>2020</v>
      </c>
      <c r="J64" s="23">
        <v>2021</v>
      </c>
    </row>
    <row r="65" spans="1:10" ht="14.5" thickBot="1" x14ac:dyDescent="0.35">
      <c r="A65" s="6"/>
      <c r="B65" s="12" t="s">
        <v>50</v>
      </c>
      <c r="C65" s="25">
        <v>2</v>
      </c>
      <c r="D65" s="25">
        <v>2</v>
      </c>
      <c r="E65" s="25">
        <v>2</v>
      </c>
      <c r="F65" s="25">
        <v>2</v>
      </c>
      <c r="G65" s="25">
        <v>2</v>
      </c>
      <c r="H65" s="21"/>
      <c r="I65" s="25">
        <v>1</v>
      </c>
      <c r="J65" s="23">
        <v>1</v>
      </c>
    </row>
    <row r="66" spans="1:10" ht="14.5" thickBot="1" x14ac:dyDescent="0.35">
      <c r="A66" s="6"/>
      <c r="B66" s="12" t="s">
        <v>51</v>
      </c>
      <c r="C66" s="25">
        <v>7</v>
      </c>
      <c r="D66" s="25">
        <v>7</v>
      </c>
      <c r="E66" s="25">
        <v>7</v>
      </c>
      <c r="F66" s="25">
        <v>7</v>
      </c>
      <c r="G66" s="25">
        <v>3</v>
      </c>
      <c r="H66" s="21"/>
      <c r="I66" s="25">
        <v>7</v>
      </c>
      <c r="J66" s="23"/>
    </row>
    <row r="67" spans="1:10" ht="14.5" thickBot="1" x14ac:dyDescent="0.35">
      <c r="A67" s="6"/>
      <c r="B67" s="12" t="s">
        <v>52</v>
      </c>
      <c r="C67" s="25">
        <v>2</v>
      </c>
      <c r="D67" s="25">
        <v>2</v>
      </c>
      <c r="E67" s="25">
        <v>1</v>
      </c>
      <c r="F67" s="25">
        <v>1</v>
      </c>
      <c r="G67" s="25">
        <v>4</v>
      </c>
      <c r="H67" s="21"/>
      <c r="I67" s="25">
        <v>5</v>
      </c>
      <c r="J67" s="23">
        <v>6</v>
      </c>
    </row>
    <row r="68" spans="1:10" ht="14.5" thickBot="1" x14ac:dyDescent="0.35">
      <c r="A68" s="6"/>
      <c r="B68" s="12" t="s">
        <v>53</v>
      </c>
      <c r="C68" s="25">
        <v>3</v>
      </c>
      <c r="D68" s="25">
        <v>3</v>
      </c>
      <c r="E68" s="25">
        <v>1</v>
      </c>
      <c r="F68" s="25">
        <v>1</v>
      </c>
      <c r="G68" s="25">
        <v>7</v>
      </c>
      <c r="H68" s="21"/>
      <c r="I68" s="25">
        <v>6</v>
      </c>
      <c r="J68" s="23">
        <v>5</v>
      </c>
    </row>
    <row r="69" spans="1:10" ht="14.5" thickBot="1" x14ac:dyDescent="0.35">
      <c r="A69" s="6"/>
      <c r="B69" s="12" t="s">
        <v>54</v>
      </c>
      <c r="C69" s="25">
        <v>7</v>
      </c>
      <c r="D69" s="25">
        <v>8</v>
      </c>
      <c r="E69" s="25">
        <v>7</v>
      </c>
      <c r="F69" s="25">
        <v>7</v>
      </c>
      <c r="G69" s="25">
        <v>9</v>
      </c>
      <c r="H69" s="21"/>
      <c r="I69" s="25">
        <v>8</v>
      </c>
      <c r="J69" s="23">
        <v>8</v>
      </c>
    </row>
    <row r="70" spans="1:10" ht="14.5" thickBot="1" x14ac:dyDescent="0.35">
      <c r="A70" s="6"/>
      <c r="B70" s="12" t="s">
        <v>55</v>
      </c>
      <c r="C70" s="25">
        <v>33</v>
      </c>
      <c r="D70" s="25">
        <v>33</v>
      </c>
      <c r="E70" s="25">
        <v>16</v>
      </c>
      <c r="F70" s="25">
        <v>16</v>
      </c>
      <c r="G70" s="25">
        <v>34</v>
      </c>
      <c r="H70" s="21"/>
      <c r="I70" s="25">
        <v>36</v>
      </c>
      <c r="J70" s="23">
        <v>34</v>
      </c>
    </row>
    <row r="71" spans="1:10" ht="14.5" thickBot="1" x14ac:dyDescent="0.35">
      <c r="A71" s="6"/>
      <c r="B71" s="12" t="s">
        <v>56</v>
      </c>
      <c r="C71" s="25">
        <v>3</v>
      </c>
      <c r="D71" s="25">
        <v>3</v>
      </c>
      <c r="E71" s="25">
        <v>3</v>
      </c>
      <c r="F71" s="25">
        <v>3</v>
      </c>
      <c r="G71" s="25">
        <v>3</v>
      </c>
      <c r="H71" s="21"/>
      <c r="I71" s="25">
        <v>3</v>
      </c>
      <c r="J71" s="23">
        <v>3</v>
      </c>
    </row>
    <row r="72" spans="1:10" ht="14.5" thickBot="1" x14ac:dyDescent="0.35">
      <c r="A72" s="6"/>
      <c r="B72" s="12" t="s">
        <v>57</v>
      </c>
      <c r="C72" s="25">
        <v>34</v>
      </c>
      <c r="D72" s="25">
        <v>27</v>
      </c>
      <c r="E72" s="25">
        <v>27</v>
      </c>
      <c r="F72" s="25">
        <v>27</v>
      </c>
      <c r="G72" s="25">
        <v>27</v>
      </c>
      <c r="H72" s="21"/>
      <c r="I72" s="25">
        <v>30</v>
      </c>
      <c r="J72" s="23">
        <v>30</v>
      </c>
    </row>
    <row r="73" spans="1:10" ht="14.5" thickBot="1" x14ac:dyDescent="0.35">
      <c r="A73" s="6"/>
      <c r="B73" s="12" t="s">
        <v>58</v>
      </c>
      <c r="C73" s="25">
        <v>20</v>
      </c>
      <c r="D73" s="25">
        <v>19</v>
      </c>
      <c r="E73" s="25">
        <v>19</v>
      </c>
      <c r="F73" s="25">
        <v>19</v>
      </c>
      <c r="G73" s="25">
        <v>19</v>
      </c>
      <c r="H73" s="21"/>
      <c r="I73" s="25">
        <v>45</v>
      </c>
      <c r="J73" s="23">
        <v>47</v>
      </c>
    </row>
    <row r="74" spans="1:10" ht="14.5" thickBot="1" x14ac:dyDescent="0.35">
      <c r="A74" s="6"/>
      <c r="B74" s="12" t="s">
        <v>140</v>
      </c>
      <c r="C74" s="25">
        <v>2</v>
      </c>
      <c r="D74" s="25">
        <v>2</v>
      </c>
      <c r="E74" s="25">
        <v>2</v>
      </c>
      <c r="F74" s="25">
        <v>2</v>
      </c>
      <c r="G74" s="25">
        <v>2</v>
      </c>
      <c r="H74" s="21"/>
      <c r="I74" s="25">
        <v>1</v>
      </c>
      <c r="J74" s="23">
        <v>1</v>
      </c>
    </row>
    <row r="75" spans="1:10" ht="14.5" thickBot="1" x14ac:dyDescent="0.35">
      <c r="A75" s="6"/>
      <c r="B75" s="16"/>
      <c r="C75" s="25"/>
      <c r="D75" s="25"/>
      <c r="E75" s="25"/>
      <c r="F75" s="25"/>
      <c r="G75" s="21"/>
      <c r="H75" s="21"/>
      <c r="I75" s="23"/>
      <c r="J75" s="23"/>
    </row>
    <row r="76" spans="1:10" ht="28.5" thickBot="1" x14ac:dyDescent="0.35">
      <c r="A76" s="6"/>
      <c r="B76" s="13" t="s">
        <v>59</v>
      </c>
      <c r="C76" s="25">
        <v>2016</v>
      </c>
      <c r="D76" s="25">
        <v>2017</v>
      </c>
      <c r="E76" s="32">
        <v>2018</v>
      </c>
      <c r="F76" s="111">
        <v>2020</v>
      </c>
      <c r="G76" s="112"/>
      <c r="H76" s="33"/>
      <c r="I76" s="113">
        <v>2021</v>
      </c>
      <c r="J76" s="114"/>
    </row>
    <row r="77" spans="1:10" ht="14.5" thickBot="1" x14ac:dyDescent="0.35">
      <c r="A77" s="6"/>
      <c r="B77" s="12" t="s">
        <v>60</v>
      </c>
      <c r="C77" s="26">
        <v>11407</v>
      </c>
      <c r="D77" s="26">
        <v>11524</v>
      </c>
      <c r="E77" s="25">
        <v>11043</v>
      </c>
      <c r="F77" s="111">
        <v>10105</v>
      </c>
      <c r="G77" s="112"/>
      <c r="H77" s="21"/>
      <c r="I77" s="113">
        <v>10100</v>
      </c>
      <c r="J77" s="114"/>
    </row>
    <row r="78" spans="1:10" ht="14.5" thickBot="1" x14ac:dyDescent="0.35">
      <c r="A78" s="6"/>
      <c r="B78" s="12" t="s">
        <v>18</v>
      </c>
      <c r="C78" s="26">
        <v>5667</v>
      </c>
      <c r="D78" s="26">
        <v>5586</v>
      </c>
      <c r="E78" s="25">
        <v>5376</v>
      </c>
      <c r="F78" s="111">
        <v>4781</v>
      </c>
      <c r="G78" s="112"/>
      <c r="H78" s="21"/>
      <c r="I78" s="113">
        <v>4779</v>
      </c>
      <c r="J78" s="114"/>
    </row>
    <row r="79" spans="1:10" ht="14.5" thickBot="1" x14ac:dyDescent="0.35">
      <c r="A79" s="6"/>
      <c r="B79" s="12" t="s">
        <v>19</v>
      </c>
      <c r="C79" s="26">
        <v>5740</v>
      </c>
      <c r="D79" s="26">
        <v>5938</v>
      </c>
      <c r="E79" s="25">
        <v>5667</v>
      </c>
      <c r="F79" s="111">
        <v>5324</v>
      </c>
      <c r="G79" s="112"/>
      <c r="H79" s="21"/>
      <c r="I79" s="113">
        <v>5321</v>
      </c>
      <c r="J79" s="114"/>
    </row>
    <row r="80" spans="1:10" ht="14.5" thickBot="1" x14ac:dyDescent="0.35">
      <c r="A80" s="6"/>
      <c r="B80" s="12" t="s">
        <v>61</v>
      </c>
      <c r="C80" s="25">
        <v>637</v>
      </c>
      <c r="D80" s="25">
        <v>692</v>
      </c>
      <c r="E80" s="25">
        <v>688</v>
      </c>
      <c r="F80" s="111">
        <v>735</v>
      </c>
      <c r="G80" s="112"/>
      <c r="H80" s="21"/>
      <c r="I80" s="113">
        <v>763</v>
      </c>
      <c r="J80" s="114"/>
    </row>
    <row r="81" spans="1:10" ht="14.5" thickBot="1" x14ac:dyDescent="0.35">
      <c r="A81" s="6"/>
      <c r="B81" s="12" t="s">
        <v>18</v>
      </c>
      <c r="C81" s="25">
        <v>462</v>
      </c>
      <c r="D81" s="25">
        <v>488</v>
      </c>
      <c r="E81" s="25">
        <v>485</v>
      </c>
      <c r="F81" s="111">
        <v>467</v>
      </c>
      <c r="G81" s="112"/>
      <c r="H81" s="21"/>
      <c r="I81" s="113">
        <v>501</v>
      </c>
      <c r="J81" s="114"/>
    </row>
    <row r="82" spans="1:10" ht="14.5" thickBot="1" x14ac:dyDescent="0.35">
      <c r="A82" s="6"/>
      <c r="B82" s="12" t="s">
        <v>19</v>
      </c>
      <c r="C82" s="25">
        <v>175</v>
      </c>
      <c r="D82" s="25">
        <v>204</v>
      </c>
      <c r="E82" s="25">
        <v>203</v>
      </c>
      <c r="F82" s="111">
        <v>268</v>
      </c>
      <c r="G82" s="112"/>
      <c r="H82" s="21"/>
      <c r="I82" s="113">
        <v>262</v>
      </c>
      <c r="J82" s="114"/>
    </row>
    <row r="83" spans="1:10" ht="14.5" thickBot="1" x14ac:dyDescent="0.35">
      <c r="A83" s="6"/>
      <c r="B83" s="12" t="s">
        <v>62</v>
      </c>
      <c r="C83" s="25">
        <v>18</v>
      </c>
      <c r="D83" s="25">
        <v>17</v>
      </c>
      <c r="E83" s="25">
        <v>19</v>
      </c>
      <c r="F83" s="111">
        <v>13.74</v>
      </c>
      <c r="G83" s="112"/>
      <c r="H83" s="21"/>
      <c r="I83" s="113">
        <v>13.23</v>
      </c>
      <c r="J83" s="114"/>
    </row>
    <row r="84" spans="1:10" ht="14.5" thickBot="1" x14ac:dyDescent="0.35">
      <c r="A84" s="6"/>
      <c r="B84" s="12" t="s">
        <v>58</v>
      </c>
      <c r="C84" s="25">
        <v>34</v>
      </c>
      <c r="D84" s="25">
        <v>35</v>
      </c>
      <c r="E84" s="25">
        <v>33</v>
      </c>
      <c r="F84" s="111">
        <v>56</v>
      </c>
      <c r="G84" s="112"/>
      <c r="H84" s="21"/>
      <c r="I84" s="113">
        <v>57</v>
      </c>
      <c r="J84" s="114"/>
    </row>
    <row r="85" spans="1:10" ht="14.5" thickBot="1" x14ac:dyDescent="0.35">
      <c r="A85" s="6"/>
      <c r="B85" s="12" t="s">
        <v>18</v>
      </c>
      <c r="C85" s="25">
        <v>7</v>
      </c>
      <c r="D85" s="25">
        <v>7</v>
      </c>
      <c r="E85" s="25">
        <v>7</v>
      </c>
      <c r="F85" s="111">
        <v>5</v>
      </c>
      <c r="G85" s="112"/>
      <c r="H85" s="21"/>
      <c r="I85" s="113">
        <v>5</v>
      </c>
      <c r="J85" s="114"/>
    </row>
    <row r="86" spans="1:10" ht="14.5" thickBot="1" x14ac:dyDescent="0.35">
      <c r="A86" s="6"/>
      <c r="B86" s="12" t="s">
        <v>19</v>
      </c>
      <c r="C86" s="25">
        <v>27</v>
      </c>
      <c r="D86" s="25">
        <v>28</v>
      </c>
      <c r="E86" s="25">
        <v>26</v>
      </c>
      <c r="F86" s="111">
        <v>51</v>
      </c>
      <c r="G86" s="112"/>
      <c r="H86" s="21"/>
      <c r="I86" s="113">
        <v>52</v>
      </c>
      <c r="J86" s="114"/>
    </row>
    <row r="87" spans="1:10" ht="14.5" thickBot="1" x14ac:dyDescent="0.35">
      <c r="A87" s="6"/>
      <c r="B87" s="12" t="s">
        <v>63</v>
      </c>
      <c r="C87" s="25">
        <v>359</v>
      </c>
      <c r="D87" s="25">
        <v>359</v>
      </c>
      <c r="E87" s="25">
        <v>326</v>
      </c>
      <c r="F87" s="111">
        <f t="shared" ref="F87" si="0">F88+F89</f>
        <v>846</v>
      </c>
      <c r="G87" s="112"/>
      <c r="H87" s="21"/>
      <c r="I87" s="113">
        <v>945</v>
      </c>
      <c r="J87" s="114"/>
    </row>
    <row r="88" spans="1:10" ht="14.5" thickBot="1" x14ac:dyDescent="0.35">
      <c r="A88" s="6"/>
      <c r="B88" s="12" t="s">
        <v>18</v>
      </c>
      <c r="C88" s="25">
        <v>117</v>
      </c>
      <c r="D88" s="25">
        <v>117</v>
      </c>
      <c r="E88" s="25">
        <v>76</v>
      </c>
      <c r="F88" s="111">
        <v>430</v>
      </c>
      <c r="G88" s="112"/>
      <c r="H88" s="21"/>
      <c r="I88" s="113">
        <v>470</v>
      </c>
      <c r="J88" s="114"/>
    </row>
    <row r="89" spans="1:10" ht="14.5" thickBot="1" x14ac:dyDescent="0.35">
      <c r="A89" s="6"/>
      <c r="B89" s="12" t="s">
        <v>19</v>
      </c>
      <c r="C89" s="25">
        <v>242</v>
      </c>
      <c r="D89" s="25">
        <v>242</v>
      </c>
      <c r="E89" s="25">
        <v>250</v>
      </c>
      <c r="F89" s="111">
        <v>416</v>
      </c>
      <c r="G89" s="112"/>
      <c r="H89" s="21"/>
      <c r="I89" s="113">
        <v>475</v>
      </c>
      <c r="J89" s="114"/>
    </row>
    <row r="90" spans="1:10" ht="14.5" thickBot="1" x14ac:dyDescent="0.35">
      <c r="A90" s="6"/>
      <c r="B90" s="8"/>
      <c r="C90" s="25"/>
      <c r="D90" s="25"/>
      <c r="E90" s="25"/>
      <c r="F90" s="25"/>
      <c r="G90" s="21"/>
      <c r="H90" s="21"/>
      <c r="I90" s="23"/>
      <c r="J90" s="23"/>
    </row>
    <row r="91" spans="1:10" ht="14.5" thickBot="1" x14ac:dyDescent="0.35">
      <c r="A91" s="6"/>
      <c r="B91" s="9" t="s">
        <v>64</v>
      </c>
      <c r="C91" s="25"/>
      <c r="D91" s="25"/>
      <c r="E91" s="25"/>
      <c r="F91" s="25"/>
      <c r="G91" s="21"/>
      <c r="H91" s="21"/>
      <c r="I91" s="23"/>
      <c r="J91" s="23"/>
    </row>
    <row r="92" spans="1:10" ht="16" thickBot="1" x14ac:dyDescent="0.35">
      <c r="A92" s="6"/>
      <c r="B92" s="13" t="s">
        <v>65</v>
      </c>
      <c r="C92" s="25">
        <v>2016</v>
      </c>
      <c r="D92" s="25">
        <v>2017</v>
      </c>
      <c r="E92" s="25">
        <v>2018</v>
      </c>
      <c r="F92" s="25">
        <v>2019</v>
      </c>
      <c r="G92" s="25">
        <v>2020</v>
      </c>
      <c r="H92" s="34"/>
      <c r="I92" s="23"/>
      <c r="J92" s="23"/>
    </row>
    <row r="93" spans="1:10" ht="16" thickBot="1" x14ac:dyDescent="0.35">
      <c r="A93" s="6"/>
      <c r="B93" s="12" t="s">
        <v>66</v>
      </c>
      <c r="C93" s="25">
        <v>4170.38</v>
      </c>
      <c r="D93" s="25">
        <v>4204</v>
      </c>
      <c r="E93" s="25">
        <v>4974</v>
      </c>
      <c r="F93" s="35">
        <v>39819.03</v>
      </c>
      <c r="G93" s="21" t="s">
        <v>28</v>
      </c>
      <c r="H93" s="34"/>
      <c r="I93" s="23"/>
      <c r="J93" s="23"/>
    </row>
    <row r="94" spans="1:10" ht="16" thickBot="1" x14ac:dyDescent="0.35">
      <c r="A94" s="6"/>
      <c r="B94" s="12" t="s">
        <v>67</v>
      </c>
      <c r="C94" s="25">
        <v>5046.5</v>
      </c>
      <c r="D94" s="25">
        <v>11940</v>
      </c>
      <c r="E94" s="25">
        <v>1449</v>
      </c>
      <c r="F94" s="25">
        <v>5669.1</v>
      </c>
      <c r="G94" s="21" t="s">
        <v>28</v>
      </c>
      <c r="H94" s="34"/>
      <c r="I94" s="23"/>
      <c r="J94" s="23"/>
    </row>
    <row r="95" spans="1:10" ht="16" thickBot="1" x14ac:dyDescent="0.35">
      <c r="A95" s="6"/>
      <c r="B95" s="12" t="s">
        <v>68</v>
      </c>
      <c r="C95" s="25" t="s">
        <v>44</v>
      </c>
      <c r="D95" s="25">
        <v>106.46</v>
      </c>
      <c r="E95" s="25" t="s">
        <v>46</v>
      </c>
      <c r="F95" s="35">
        <v>1692.8</v>
      </c>
      <c r="G95" s="21" t="s">
        <v>21</v>
      </c>
      <c r="H95" s="21"/>
      <c r="I95" s="23"/>
      <c r="J95" s="23"/>
    </row>
    <row r="96" spans="1:10" ht="14.5" thickBot="1" x14ac:dyDescent="0.35">
      <c r="A96" s="6"/>
      <c r="B96" s="12" t="s">
        <v>69</v>
      </c>
      <c r="C96" s="25">
        <v>37.5</v>
      </c>
      <c r="D96" s="25">
        <v>309.36</v>
      </c>
      <c r="E96" s="25">
        <v>190</v>
      </c>
      <c r="F96" s="25">
        <v>281.60000000000002</v>
      </c>
      <c r="G96" s="21" t="s">
        <v>21</v>
      </c>
      <c r="H96" s="21"/>
      <c r="I96" s="23"/>
      <c r="J96" s="23"/>
    </row>
    <row r="97" spans="1:10" ht="14.5" thickBot="1" x14ac:dyDescent="0.35">
      <c r="A97" s="6"/>
      <c r="B97" s="12" t="s">
        <v>70</v>
      </c>
      <c r="C97" s="25">
        <v>14</v>
      </c>
      <c r="D97" s="25">
        <v>119</v>
      </c>
      <c r="E97" s="25">
        <v>82</v>
      </c>
      <c r="F97" s="25">
        <v>237</v>
      </c>
      <c r="G97" s="21" t="s">
        <v>21</v>
      </c>
      <c r="H97" s="21"/>
      <c r="I97" s="23"/>
      <c r="J97" s="23"/>
    </row>
    <row r="98" spans="1:10" ht="14.5" thickBot="1" x14ac:dyDescent="0.35">
      <c r="A98" s="6"/>
      <c r="B98" s="12" t="s">
        <v>71</v>
      </c>
      <c r="C98" s="25">
        <v>0</v>
      </c>
      <c r="D98" s="25">
        <v>8</v>
      </c>
      <c r="E98" s="25">
        <v>7</v>
      </c>
      <c r="F98" s="25">
        <v>44.6</v>
      </c>
      <c r="G98" s="21" t="s">
        <v>21</v>
      </c>
      <c r="H98" s="21"/>
      <c r="I98" s="23"/>
      <c r="J98" s="23"/>
    </row>
    <row r="99" spans="1:10" ht="14.5" thickBot="1" x14ac:dyDescent="0.35">
      <c r="A99" s="6"/>
      <c r="B99" s="12" t="s">
        <v>72</v>
      </c>
      <c r="C99" s="25">
        <v>139</v>
      </c>
      <c r="D99" s="25">
        <v>213</v>
      </c>
      <c r="E99" s="25">
        <v>250</v>
      </c>
      <c r="F99" s="25">
        <v>276</v>
      </c>
      <c r="G99" s="21" t="s">
        <v>21</v>
      </c>
      <c r="H99" s="21"/>
      <c r="I99" s="23"/>
      <c r="J99" s="23"/>
    </row>
    <row r="100" spans="1:10" ht="14.5" thickBot="1" x14ac:dyDescent="0.35">
      <c r="A100" s="6"/>
      <c r="B100" s="12" t="s">
        <v>73</v>
      </c>
      <c r="C100" s="25">
        <v>2</v>
      </c>
      <c r="D100" s="25">
        <v>2</v>
      </c>
      <c r="E100" s="25">
        <v>2</v>
      </c>
      <c r="F100" s="25">
        <v>2</v>
      </c>
      <c r="G100" s="21" t="s">
        <v>21</v>
      </c>
      <c r="H100" s="21"/>
      <c r="I100" s="23"/>
      <c r="J100" s="23"/>
    </row>
    <row r="101" spans="1:10" ht="28.5" thickBot="1" x14ac:dyDescent="0.35">
      <c r="A101" s="6"/>
      <c r="B101" s="12" t="s">
        <v>74</v>
      </c>
      <c r="C101" s="25">
        <v>1</v>
      </c>
      <c r="D101" s="25">
        <v>10</v>
      </c>
      <c r="E101" s="25">
        <v>11</v>
      </c>
      <c r="F101" s="25">
        <v>11</v>
      </c>
      <c r="G101" s="21" t="s">
        <v>21</v>
      </c>
      <c r="H101" s="21"/>
      <c r="I101" s="23"/>
      <c r="J101" s="23"/>
    </row>
    <row r="102" spans="1:10" ht="14.5" thickBot="1" x14ac:dyDescent="0.35">
      <c r="A102" s="6"/>
      <c r="B102" s="12" t="s">
        <v>75</v>
      </c>
      <c r="C102" s="25">
        <v>57</v>
      </c>
      <c r="D102" s="25">
        <v>70</v>
      </c>
      <c r="E102" s="25">
        <v>75</v>
      </c>
      <c r="F102" s="25">
        <v>82</v>
      </c>
      <c r="G102" s="21" t="s">
        <v>21</v>
      </c>
      <c r="H102" s="21"/>
      <c r="I102" s="23"/>
      <c r="J102" s="23"/>
    </row>
    <row r="103" spans="1:10" ht="14.5" thickBot="1" x14ac:dyDescent="0.35">
      <c r="A103" s="6"/>
      <c r="B103" s="12" t="s">
        <v>76</v>
      </c>
      <c r="C103" s="25">
        <v>168.87</v>
      </c>
      <c r="D103" s="25">
        <v>266.88</v>
      </c>
      <c r="E103" s="25">
        <v>355.56</v>
      </c>
      <c r="F103" s="25">
        <v>171.8</v>
      </c>
      <c r="G103" s="21" t="s">
        <v>21</v>
      </c>
      <c r="H103" s="21"/>
      <c r="I103" s="23"/>
      <c r="J103" s="23"/>
    </row>
    <row r="104" spans="1:10" ht="14.5" thickBot="1" x14ac:dyDescent="0.35">
      <c r="A104" s="6"/>
      <c r="B104" s="12" t="s">
        <v>77</v>
      </c>
      <c r="C104" s="25">
        <v>13</v>
      </c>
      <c r="D104" s="25">
        <v>15</v>
      </c>
      <c r="E104" s="25">
        <v>16</v>
      </c>
      <c r="F104" s="25">
        <v>12</v>
      </c>
      <c r="G104" s="21" t="s">
        <v>21</v>
      </c>
      <c r="H104" s="21"/>
      <c r="I104" s="23"/>
      <c r="J104" s="23"/>
    </row>
    <row r="105" spans="1:10" ht="14.5" thickBot="1" x14ac:dyDescent="0.35">
      <c r="A105" s="6"/>
      <c r="B105" s="12"/>
      <c r="C105" s="25"/>
      <c r="D105" s="25"/>
      <c r="E105" s="25"/>
      <c r="F105" s="25"/>
      <c r="G105" s="21"/>
      <c r="H105" s="21"/>
      <c r="I105" s="23"/>
      <c r="J105" s="23"/>
    </row>
    <row r="106" spans="1:10" ht="28.5" thickBot="1" x14ac:dyDescent="0.35">
      <c r="A106" s="6"/>
      <c r="B106" s="13" t="s">
        <v>78</v>
      </c>
      <c r="C106" s="25">
        <v>2016</v>
      </c>
      <c r="D106" s="25">
        <v>2017</v>
      </c>
      <c r="E106" s="25">
        <v>2018</v>
      </c>
      <c r="F106" s="25">
        <v>2019</v>
      </c>
      <c r="G106" s="25">
        <v>2020</v>
      </c>
      <c r="H106" s="21"/>
      <c r="I106" s="23"/>
      <c r="J106" s="23"/>
    </row>
    <row r="107" spans="1:10" ht="14.5" thickBot="1" x14ac:dyDescent="0.35">
      <c r="A107" s="6"/>
      <c r="B107" s="12" t="s">
        <v>79</v>
      </c>
      <c r="C107" s="25">
        <v>19</v>
      </c>
      <c r="D107" s="25">
        <v>19</v>
      </c>
      <c r="E107" s="25">
        <v>19</v>
      </c>
      <c r="F107" s="25">
        <v>19</v>
      </c>
      <c r="G107" s="21" t="s">
        <v>21</v>
      </c>
      <c r="H107" s="21"/>
      <c r="I107" s="23"/>
      <c r="J107" s="23"/>
    </row>
    <row r="108" spans="1:10" ht="14.5" thickBot="1" x14ac:dyDescent="0.35">
      <c r="A108" s="6"/>
      <c r="B108" s="12"/>
      <c r="C108" s="25"/>
      <c r="D108" s="25"/>
      <c r="E108" s="25"/>
      <c r="F108" s="25"/>
      <c r="G108" s="21"/>
      <c r="H108" s="21"/>
      <c r="I108" s="23"/>
      <c r="J108" s="23"/>
    </row>
    <row r="109" spans="1:10" ht="14.5" thickBot="1" x14ac:dyDescent="0.35">
      <c r="A109" s="6"/>
      <c r="B109" s="13" t="s">
        <v>80</v>
      </c>
      <c r="C109" s="25">
        <v>2016</v>
      </c>
      <c r="D109" s="25">
        <v>2017</v>
      </c>
      <c r="E109" s="25">
        <v>2018</v>
      </c>
      <c r="F109" s="25">
        <v>2019</v>
      </c>
      <c r="G109" s="25">
        <v>2020</v>
      </c>
      <c r="H109" s="21"/>
      <c r="I109" s="23"/>
      <c r="J109" s="23"/>
    </row>
    <row r="110" spans="1:10" ht="14.5" thickBot="1" x14ac:dyDescent="0.35">
      <c r="A110" s="6"/>
      <c r="B110" s="12" t="s">
        <v>81</v>
      </c>
      <c r="C110" s="25">
        <v>1</v>
      </c>
      <c r="D110" s="25">
        <v>1</v>
      </c>
      <c r="E110" s="25">
        <v>1</v>
      </c>
      <c r="F110" s="25">
        <v>1</v>
      </c>
      <c r="G110" s="21" t="s">
        <v>21</v>
      </c>
      <c r="H110" s="21"/>
      <c r="I110" s="23"/>
      <c r="J110" s="23"/>
    </row>
    <row r="111" spans="1:10" ht="14.5" thickBot="1" x14ac:dyDescent="0.35">
      <c r="A111" s="6"/>
      <c r="B111" s="12" t="s">
        <v>82</v>
      </c>
      <c r="C111" s="25">
        <v>19</v>
      </c>
      <c r="D111" s="25">
        <v>19</v>
      </c>
      <c r="E111" s="25">
        <v>19</v>
      </c>
      <c r="F111" s="25">
        <v>19</v>
      </c>
      <c r="G111" s="21" t="s">
        <v>21</v>
      </c>
      <c r="H111" s="21"/>
      <c r="I111" s="23"/>
      <c r="J111" s="23"/>
    </row>
    <row r="112" spans="1:10" ht="28.5" thickBot="1" x14ac:dyDescent="0.35">
      <c r="A112" s="6"/>
      <c r="B112" s="12" t="s">
        <v>83</v>
      </c>
      <c r="C112" s="25">
        <v>1</v>
      </c>
      <c r="D112" s="25">
        <v>1</v>
      </c>
      <c r="E112" s="25">
        <v>1</v>
      </c>
      <c r="F112" s="25">
        <v>1</v>
      </c>
      <c r="G112" s="21" t="s">
        <v>21</v>
      </c>
      <c r="H112" s="21"/>
      <c r="I112" s="23"/>
      <c r="J112" s="23"/>
    </row>
    <row r="113" spans="1:10" ht="14.5" thickBot="1" x14ac:dyDescent="0.35">
      <c r="A113" s="6"/>
      <c r="B113" s="12" t="s">
        <v>84</v>
      </c>
      <c r="C113" s="25">
        <v>0</v>
      </c>
      <c r="D113" s="25">
        <v>0</v>
      </c>
      <c r="E113" s="25">
        <v>1</v>
      </c>
      <c r="F113" s="25">
        <v>1</v>
      </c>
      <c r="G113" s="21" t="s">
        <v>21</v>
      </c>
      <c r="H113" s="21"/>
      <c r="I113" s="23"/>
      <c r="J113" s="23"/>
    </row>
    <row r="114" spans="1:10" ht="14.5" thickBot="1" x14ac:dyDescent="0.35">
      <c r="A114" s="6"/>
      <c r="B114" s="12" t="s">
        <v>85</v>
      </c>
      <c r="C114" s="25">
        <v>16</v>
      </c>
      <c r="D114" s="25">
        <v>16</v>
      </c>
      <c r="E114" s="25">
        <v>15</v>
      </c>
      <c r="F114" s="25">
        <v>13</v>
      </c>
      <c r="G114" s="21" t="s">
        <v>21</v>
      </c>
      <c r="H114" s="21"/>
      <c r="I114" s="23"/>
      <c r="J114" s="23"/>
    </row>
    <row r="115" spans="1:10" ht="14.5" thickBot="1" x14ac:dyDescent="0.35">
      <c r="A115" s="6"/>
      <c r="B115" s="12" t="s">
        <v>86</v>
      </c>
      <c r="C115" s="25">
        <v>15</v>
      </c>
      <c r="D115" s="25">
        <v>15</v>
      </c>
      <c r="E115" s="25">
        <v>15</v>
      </c>
      <c r="F115" s="25">
        <v>15</v>
      </c>
      <c r="G115" s="21" t="s">
        <v>21</v>
      </c>
      <c r="H115" s="21"/>
      <c r="I115" s="23"/>
      <c r="J115" s="23"/>
    </row>
    <row r="116" spans="1:10" ht="14.5" thickBot="1" x14ac:dyDescent="0.35">
      <c r="A116" s="6"/>
      <c r="B116" s="12" t="s">
        <v>87</v>
      </c>
      <c r="C116" s="25">
        <v>7</v>
      </c>
      <c r="D116" s="25">
        <v>7</v>
      </c>
      <c r="E116" s="25">
        <v>8</v>
      </c>
      <c r="F116" s="25">
        <v>8</v>
      </c>
      <c r="G116" s="21" t="s">
        <v>21</v>
      </c>
      <c r="H116" s="21"/>
      <c r="I116" s="23"/>
      <c r="J116" s="23"/>
    </row>
    <row r="117" spans="1:10" ht="14.5" thickBot="1" x14ac:dyDescent="0.35">
      <c r="A117" s="6"/>
      <c r="B117" s="12"/>
      <c r="C117" s="25"/>
      <c r="D117" s="25"/>
      <c r="E117" s="25"/>
      <c r="F117" s="25"/>
      <c r="G117" s="21"/>
      <c r="H117" s="21"/>
      <c r="I117" s="23"/>
      <c r="J117" s="23"/>
    </row>
    <row r="118" spans="1:10" ht="14.5" thickBot="1" x14ac:dyDescent="0.35">
      <c r="A118" s="6"/>
      <c r="B118" s="13" t="s">
        <v>88</v>
      </c>
      <c r="C118" s="25">
        <v>2016</v>
      </c>
      <c r="D118" s="25">
        <v>2017</v>
      </c>
      <c r="E118" s="25">
        <v>2018</v>
      </c>
      <c r="F118" s="25">
        <v>2019</v>
      </c>
      <c r="G118" s="25">
        <v>2020</v>
      </c>
      <c r="H118" s="21"/>
      <c r="I118" s="23"/>
      <c r="J118" s="23"/>
    </row>
    <row r="119" spans="1:10" ht="14.5" thickBot="1" x14ac:dyDescent="0.35">
      <c r="A119" s="6"/>
      <c r="B119" s="12" t="s">
        <v>89</v>
      </c>
      <c r="C119" s="25">
        <v>1</v>
      </c>
      <c r="D119" s="25">
        <v>1</v>
      </c>
      <c r="E119" s="25">
        <v>1</v>
      </c>
      <c r="F119" s="25">
        <v>1</v>
      </c>
      <c r="G119" s="25">
        <v>1</v>
      </c>
      <c r="H119" s="21"/>
      <c r="I119" s="23"/>
      <c r="J119" s="23"/>
    </row>
    <row r="120" spans="1:10" ht="14.5" thickBot="1" x14ac:dyDescent="0.35">
      <c r="A120" s="6"/>
      <c r="B120" s="12" t="s">
        <v>90</v>
      </c>
      <c r="C120" s="25" t="s">
        <v>44</v>
      </c>
      <c r="D120" s="25">
        <v>3</v>
      </c>
      <c r="E120" s="25">
        <v>3</v>
      </c>
      <c r="F120" s="25">
        <v>3</v>
      </c>
      <c r="G120" s="21"/>
      <c r="H120" s="21"/>
      <c r="I120" s="23"/>
      <c r="J120" s="23"/>
    </row>
    <row r="121" spans="1:10" ht="14.5" thickBot="1" x14ac:dyDescent="0.35">
      <c r="A121" s="6"/>
      <c r="B121" s="12" t="s">
        <v>91</v>
      </c>
      <c r="C121" s="25" t="s">
        <v>44</v>
      </c>
      <c r="D121" s="25">
        <v>13</v>
      </c>
      <c r="E121" s="25">
        <v>13</v>
      </c>
      <c r="F121" s="25">
        <v>13</v>
      </c>
      <c r="G121" s="21"/>
      <c r="H121" s="21"/>
      <c r="I121" s="23"/>
      <c r="J121" s="23"/>
    </row>
    <row r="122" spans="1:10" ht="16" thickBot="1" x14ac:dyDescent="0.35">
      <c r="A122" s="6"/>
      <c r="B122" s="12" t="s">
        <v>92</v>
      </c>
      <c r="C122" s="25">
        <v>7787</v>
      </c>
      <c r="D122" s="25">
        <v>7787</v>
      </c>
      <c r="E122" s="25">
        <v>9923.07</v>
      </c>
      <c r="F122" s="36">
        <v>10457.959999999999</v>
      </c>
      <c r="G122" s="25">
        <v>27557.79</v>
      </c>
      <c r="H122" s="21"/>
      <c r="I122" s="23"/>
      <c r="J122" s="23"/>
    </row>
    <row r="123" spans="1:10" ht="14.5" thickBot="1" x14ac:dyDescent="0.35">
      <c r="A123" s="6"/>
      <c r="B123" s="12" t="s">
        <v>93</v>
      </c>
      <c r="C123" s="25">
        <v>1800</v>
      </c>
      <c r="D123" s="25">
        <v>1800</v>
      </c>
      <c r="E123" s="25" t="s">
        <v>46</v>
      </c>
      <c r="F123" s="25">
        <v>5</v>
      </c>
      <c r="G123" s="25">
        <v>5</v>
      </c>
      <c r="H123" s="21"/>
      <c r="I123" s="23"/>
      <c r="J123" s="23"/>
    </row>
    <row r="124" spans="1:10" ht="14.5" thickBot="1" x14ac:dyDescent="0.35">
      <c r="A124" s="6"/>
      <c r="B124" s="12" t="s">
        <v>94</v>
      </c>
      <c r="C124" s="25"/>
      <c r="D124" s="25">
        <v>77.87</v>
      </c>
      <c r="E124" s="25">
        <v>77.87</v>
      </c>
      <c r="F124" s="25">
        <v>77.87</v>
      </c>
      <c r="G124" s="25"/>
      <c r="H124" s="21"/>
      <c r="I124" s="25"/>
      <c r="J124" s="25"/>
    </row>
    <row r="125" spans="1:10" ht="14.5" thickBot="1" x14ac:dyDescent="0.35">
      <c r="A125" s="6"/>
      <c r="B125" s="12" t="s">
        <v>95</v>
      </c>
      <c r="C125" s="25">
        <v>2</v>
      </c>
      <c r="D125" s="25">
        <v>2</v>
      </c>
      <c r="E125" s="25">
        <v>2</v>
      </c>
      <c r="F125" s="25">
        <v>2</v>
      </c>
      <c r="G125" s="25">
        <v>2</v>
      </c>
      <c r="H125" s="21"/>
      <c r="I125" s="23"/>
      <c r="J125" s="23"/>
    </row>
    <row r="126" spans="1:10" ht="14.5" thickBot="1" x14ac:dyDescent="0.35">
      <c r="A126" s="6"/>
      <c r="B126" s="8"/>
      <c r="C126" s="25"/>
      <c r="D126" s="25"/>
      <c r="E126" s="25"/>
      <c r="F126" s="25"/>
      <c r="G126" s="21"/>
      <c r="H126" s="21"/>
      <c r="I126" s="23"/>
      <c r="J126" s="23"/>
    </row>
    <row r="127" spans="1:10" ht="14.5" thickBot="1" x14ac:dyDescent="0.35">
      <c r="A127" s="6"/>
      <c r="B127" s="9" t="s">
        <v>96</v>
      </c>
      <c r="C127" s="25">
        <v>2016</v>
      </c>
      <c r="D127" s="25">
        <v>2017</v>
      </c>
      <c r="E127" s="25">
        <v>2018</v>
      </c>
      <c r="F127" s="25">
        <v>2019</v>
      </c>
      <c r="G127" s="25">
        <v>2020</v>
      </c>
      <c r="H127" s="21"/>
      <c r="I127" s="23"/>
      <c r="J127" s="23"/>
    </row>
    <row r="128" spans="1:10" ht="14.5" thickBot="1" x14ac:dyDescent="0.35">
      <c r="A128" s="6"/>
      <c r="B128" s="12" t="s">
        <v>97</v>
      </c>
      <c r="C128" s="25" t="s">
        <v>44</v>
      </c>
      <c r="D128" s="37">
        <v>0.63600000000000001</v>
      </c>
      <c r="E128" s="25">
        <v>69.8</v>
      </c>
      <c r="F128" s="25">
        <v>69.8</v>
      </c>
      <c r="G128" s="37">
        <v>0.67800000000000005</v>
      </c>
      <c r="H128" s="21"/>
      <c r="I128" s="23"/>
      <c r="J128" s="23"/>
    </row>
    <row r="129" spans="1:10" ht="14.5" thickBot="1" x14ac:dyDescent="0.35">
      <c r="A129" s="6"/>
      <c r="B129" s="12" t="s">
        <v>18</v>
      </c>
      <c r="C129" s="25" t="s">
        <v>44</v>
      </c>
      <c r="D129" s="37">
        <v>0.68200000000000005</v>
      </c>
      <c r="E129" s="25">
        <v>1.4</v>
      </c>
      <c r="F129" s="25">
        <v>1.4</v>
      </c>
      <c r="G129" s="37">
        <v>0.51200000000000001</v>
      </c>
      <c r="H129" s="21"/>
      <c r="I129" s="23"/>
      <c r="J129" s="23"/>
    </row>
    <row r="130" spans="1:10" ht="14.5" thickBot="1" x14ac:dyDescent="0.35">
      <c r="A130" s="6"/>
      <c r="B130" s="12" t="s">
        <v>19</v>
      </c>
      <c r="C130" s="25" t="s">
        <v>44</v>
      </c>
      <c r="D130" s="37">
        <v>0.58699999999999997</v>
      </c>
      <c r="E130" s="25">
        <v>68.400000000000006</v>
      </c>
      <c r="F130" s="25">
        <v>68.400000000000006</v>
      </c>
      <c r="G130" s="37">
        <v>0.48799999999999999</v>
      </c>
      <c r="H130" s="21"/>
      <c r="I130" s="23"/>
      <c r="J130" s="23"/>
    </row>
    <row r="131" spans="1:10" ht="14.5" thickBot="1" x14ac:dyDescent="0.35">
      <c r="A131" s="6"/>
      <c r="B131" s="12" t="s">
        <v>98</v>
      </c>
      <c r="C131" s="25" t="s">
        <v>44</v>
      </c>
      <c r="D131" s="25" t="s">
        <v>44</v>
      </c>
      <c r="E131" s="25" t="s">
        <v>46</v>
      </c>
      <c r="F131" s="25" t="s">
        <v>46</v>
      </c>
      <c r="G131" s="26">
        <v>16660</v>
      </c>
      <c r="H131" s="21"/>
      <c r="I131" s="23"/>
      <c r="J131" s="23"/>
    </row>
    <row r="132" spans="1:10" ht="28.5" thickBot="1" x14ac:dyDescent="0.35">
      <c r="A132" s="6"/>
      <c r="B132" s="12" t="s">
        <v>99</v>
      </c>
      <c r="C132" s="25" t="s">
        <v>44</v>
      </c>
      <c r="D132" s="31">
        <v>0.69</v>
      </c>
      <c r="E132" s="38">
        <v>0.7</v>
      </c>
      <c r="F132" s="38">
        <v>0.74</v>
      </c>
      <c r="G132" s="37">
        <v>0.497</v>
      </c>
      <c r="H132" s="21"/>
      <c r="I132" s="23"/>
      <c r="J132" s="23"/>
    </row>
    <row r="133" spans="1:10" ht="14.5" thickBot="1" x14ac:dyDescent="0.35">
      <c r="A133" s="6"/>
      <c r="B133" s="12" t="s">
        <v>100</v>
      </c>
      <c r="C133" s="25">
        <v>2.5</v>
      </c>
      <c r="D133" s="31">
        <v>0.01</v>
      </c>
      <c r="E133" s="37">
        <v>1E-3</v>
      </c>
      <c r="F133" s="37">
        <v>1E-3</v>
      </c>
      <c r="G133" s="31">
        <v>0.05</v>
      </c>
      <c r="H133" s="21"/>
      <c r="I133" s="23"/>
      <c r="J133" s="23"/>
    </row>
    <row r="134" spans="1:10" ht="28.5" thickBot="1" x14ac:dyDescent="0.35">
      <c r="A134" s="6"/>
      <c r="B134" s="12" t="s">
        <v>101</v>
      </c>
      <c r="C134" s="25">
        <v>58.3</v>
      </c>
      <c r="D134" s="37">
        <v>0.63600000000000001</v>
      </c>
      <c r="E134" s="37">
        <v>0.69799999999999995</v>
      </c>
      <c r="F134" s="37">
        <v>0.69799999999999995</v>
      </c>
      <c r="G134" s="37">
        <v>0.67800000000000005</v>
      </c>
      <c r="H134" s="21"/>
      <c r="I134" s="23"/>
      <c r="J134" s="23"/>
    </row>
    <row r="135" spans="1:10" ht="14.5" thickBot="1" x14ac:dyDescent="0.35">
      <c r="A135" s="6"/>
      <c r="B135" s="12"/>
      <c r="C135" s="25"/>
      <c r="D135" s="25"/>
      <c r="E135" s="25"/>
      <c r="F135" s="25"/>
      <c r="G135" s="21"/>
      <c r="H135" s="21"/>
      <c r="I135" s="23"/>
      <c r="J135" s="23"/>
    </row>
    <row r="136" spans="1:10" ht="28.5" thickBot="1" x14ac:dyDescent="0.35">
      <c r="A136" s="6"/>
      <c r="B136" s="9" t="s">
        <v>102</v>
      </c>
      <c r="C136" s="25">
        <v>2016</v>
      </c>
      <c r="D136" s="25">
        <v>2017</v>
      </c>
      <c r="E136" s="25">
        <v>2018</v>
      </c>
      <c r="F136" s="25">
        <v>2019</v>
      </c>
      <c r="G136" s="25">
        <v>2020</v>
      </c>
      <c r="H136" s="21"/>
      <c r="I136" s="23"/>
      <c r="J136" s="23"/>
    </row>
    <row r="137" spans="1:10" ht="14.5" thickBot="1" x14ac:dyDescent="0.35">
      <c r="A137" s="6"/>
      <c r="B137" s="12" t="s">
        <v>103</v>
      </c>
      <c r="C137" s="25" t="s">
        <v>44</v>
      </c>
      <c r="D137" s="25" t="s">
        <v>44</v>
      </c>
      <c r="E137" s="25" t="s">
        <v>46</v>
      </c>
      <c r="F137" s="25" t="s">
        <v>46</v>
      </c>
      <c r="G137" s="21" t="s">
        <v>45</v>
      </c>
      <c r="H137" s="21"/>
      <c r="I137" s="23"/>
      <c r="J137" s="23"/>
    </row>
    <row r="138" spans="1:10" ht="14.5" thickBot="1" x14ac:dyDescent="0.35">
      <c r="A138" s="6"/>
      <c r="B138" s="12" t="s">
        <v>104</v>
      </c>
      <c r="C138" s="25">
        <v>351.1</v>
      </c>
      <c r="D138" s="25">
        <v>284.7</v>
      </c>
      <c r="E138" s="25">
        <v>284.7</v>
      </c>
      <c r="F138" s="25">
        <v>116.19</v>
      </c>
      <c r="G138" s="21" t="s">
        <v>45</v>
      </c>
      <c r="H138" s="21"/>
      <c r="I138" s="23"/>
      <c r="J138" s="23"/>
    </row>
    <row r="139" spans="1:10" ht="14.5" thickBot="1" x14ac:dyDescent="0.35">
      <c r="A139" s="6"/>
      <c r="B139" s="12" t="s">
        <v>105</v>
      </c>
      <c r="C139" s="25" t="s">
        <v>44</v>
      </c>
      <c r="D139" s="25">
        <v>6.6</v>
      </c>
      <c r="E139" s="25">
        <v>6.6</v>
      </c>
      <c r="F139" s="25">
        <v>6.6</v>
      </c>
      <c r="G139" s="21" t="s">
        <v>45</v>
      </c>
      <c r="H139" s="21"/>
      <c r="I139" s="23"/>
      <c r="J139" s="23"/>
    </row>
    <row r="140" spans="1:10" ht="14.5" thickBot="1" x14ac:dyDescent="0.35">
      <c r="A140" s="6"/>
      <c r="B140" s="12" t="s">
        <v>106</v>
      </c>
      <c r="C140" s="25">
        <v>14</v>
      </c>
      <c r="D140" s="25">
        <v>15</v>
      </c>
      <c r="E140" s="25">
        <v>15</v>
      </c>
      <c r="F140" s="25">
        <v>28.5</v>
      </c>
      <c r="G140" s="21" t="s">
        <v>45</v>
      </c>
      <c r="H140" s="21"/>
      <c r="I140" s="23"/>
      <c r="J140" s="23"/>
    </row>
    <row r="141" spans="1:10" ht="14.5" thickBot="1" x14ac:dyDescent="0.35">
      <c r="A141" s="6"/>
      <c r="B141" s="12" t="s">
        <v>107</v>
      </c>
      <c r="C141" s="25">
        <v>554.89</v>
      </c>
      <c r="D141" s="25">
        <v>1709</v>
      </c>
      <c r="E141" s="25">
        <v>1709</v>
      </c>
      <c r="F141" s="25">
        <v>841.2</v>
      </c>
      <c r="G141" s="21" t="s">
        <v>45</v>
      </c>
      <c r="H141" s="21"/>
      <c r="I141" s="23"/>
      <c r="J141" s="23"/>
    </row>
    <row r="142" spans="1:10" ht="14.5" thickBot="1" x14ac:dyDescent="0.35">
      <c r="A142" s="6"/>
      <c r="B142" s="12" t="s">
        <v>108</v>
      </c>
      <c r="C142" s="25">
        <v>141</v>
      </c>
      <c r="D142" s="25" t="s">
        <v>44</v>
      </c>
      <c r="E142" s="25" t="s">
        <v>46</v>
      </c>
      <c r="F142" s="25" t="s">
        <v>46</v>
      </c>
      <c r="G142" s="21" t="s">
        <v>45</v>
      </c>
      <c r="H142" s="21"/>
      <c r="I142" s="23"/>
      <c r="J142" s="23"/>
    </row>
    <row r="143" spans="1:10" ht="14.5" thickBot="1" x14ac:dyDescent="0.35">
      <c r="A143" s="6"/>
      <c r="B143" s="12" t="s">
        <v>109</v>
      </c>
      <c r="C143" s="25" t="s">
        <v>44</v>
      </c>
      <c r="D143" s="25" t="s">
        <v>44</v>
      </c>
      <c r="E143" s="25">
        <v>26</v>
      </c>
      <c r="F143" s="25">
        <v>26</v>
      </c>
      <c r="G143" s="21" t="s">
        <v>45</v>
      </c>
      <c r="H143" s="21"/>
      <c r="I143" s="23"/>
      <c r="J143" s="23"/>
    </row>
    <row r="144" spans="1:10" ht="28.5" thickBot="1" x14ac:dyDescent="0.35">
      <c r="A144" s="6"/>
      <c r="B144" s="12" t="s">
        <v>110</v>
      </c>
      <c r="C144" s="25" t="s">
        <v>44</v>
      </c>
      <c r="D144" s="25" t="s">
        <v>44</v>
      </c>
      <c r="E144" s="25" t="s">
        <v>46</v>
      </c>
      <c r="F144" s="25" t="s">
        <v>46</v>
      </c>
      <c r="G144" s="21" t="s">
        <v>45</v>
      </c>
      <c r="H144" s="21"/>
      <c r="I144" s="23"/>
      <c r="J144" s="23"/>
    </row>
    <row r="145" spans="1:10" ht="14.5" thickBot="1" x14ac:dyDescent="0.35">
      <c r="A145" s="6"/>
      <c r="B145" s="12" t="s">
        <v>111</v>
      </c>
      <c r="C145" s="25" t="s">
        <v>44</v>
      </c>
      <c r="D145" s="25">
        <v>643</v>
      </c>
      <c r="E145" s="25">
        <v>637</v>
      </c>
      <c r="F145" s="25">
        <v>501</v>
      </c>
      <c r="G145" s="21" t="s">
        <v>45</v>
      </c>
      <c r="H145" s="21"/>
      <c r="I145" s="23"/>
      <c r="J145" s="23"/>
    </row>
    <row r="146" spans="1:10" ht="28.5" thickBot="1" x14ac:dyDescent="0.35">
      <c r="A146" s="6"/>
      <c r="B146" s="12" t="s">
        <v>112</v>
      </c>
      <c r="C146" s="25" t="s">
        <v>44</v>
      </c>
      <c r="D146" s="25" t="s">
        <v>44</v>
      </c>
      <c r="E146" s="25" t="s">
        <v>46</v>
      </c>
      <c r="F146" s="25" t="s">
        <v>46</v>
      </c>
      <c r="G146" s="21" t="s">
        <v>45</v>
      </c>
      <c r="H146" s="21"/>
      <c r="I146" s="23"/>
      <c r="J146" s="23"/>
    </row>
    <row r="147" spans="1:10" ht="28.5" thickBot="1" x14ac:dyDescent="0.35">
      <c r="A147" s="6"/>
      <c r="B147" s="12" t="s">
        <v>113</v>
      </c>
      <c r="C147" s="25" t="s">
        <v>44</v>
      </c>
      <c r="D147" s="25" t="s">
        <v>44</v>
      </c>
      <c r="E147" s="25" t="s">
        <v>46</v>
      </c>
      <c r="F147" s="25" t="s">
        <v>46</v>
      </c>
      <c r="G147" s="21" t="s">
        <v>45</v>
      </c>
      <c r="H147" s="21"/>
      <c r="I147" s="23"/>
      <c r="J147" s="23"/>
    </row>
    <row r="148" spans="1:10" ht="14.5" thickBot="1" x14ac:dyDescent="0.35">
      <c r="A148" s="6"/>
      <c r="B148" s="12" t="s">
        <v>114</v>
      </c>
      <c r="C148" s="25" t="s">
        <v>44</v>
      </c>
      <c r="D148" s="25">
        <v>3</v>
      </c>
      <c r="E148" s="25">
        <v>3</v>
      </c>
      <c r="F148" s="25">
        <v>3</v>
      </c>
      <c r="G148" s="21" t="s">
        <v>45</v>
      </c>
      <c r="H148" s="21"/>
      <c r="I148" s="23"/>
      <c r="J148" s="23"/>
    </row>
    <row r="149" spans="1:10" ht="14.5" thickBot="1" x14ac:dyDescent="0.35">
      <c r="A149" s="6"/>
      <c r="B149" s="12" t="s">
        <v>115</v>
      </c>
      <c r="C149" s="39" t="s">
        <v>44</v>
      </c>
      <c r="D149" s="39">
        <v>55</v>
      </c>
      <c r="E149" s="39">
        <v>70</v>
      </c>
      <c r="F149" s="39">
        <v>102</v>
      </c>
      <c r="G149" s="21" t="s">
        <v>45</v>
      </c>
      <c r="H149" s="24"/>
      <c r="I149" s="23"/>
      <c r="J149" s="23"/>
    </row>
    <row r="150" spans="1:10" ht="14.5" thickBot="1" x14ac:dyDescent="0.35">
      <c r="A150" s="6"/>
      <c r="B150" s="12" t="s">
        <v>116</v>
      </c>
      <c r="C150" s="25" t="s">
        <v>44</v>
      </c>
      <c r="D150" s="25">
        <v>7</v>
      </c>
      <c r="E150" s="25">
        <v>10</v>
      </c>
      <c r="F150" s="25">
        <v>10</v>
      </c>
      <c r="G150" s="21" t="s">
        <v>45</v>
      </c>
      <c r="H150" s="21"/>
      <c r="I150" s="23"/>
      <c r="J150" s="23"/>
    </row>
    <row r="151" spans="1:10" ht="14.5" thickBot="1" x14ac:dyDescent="0.35">
      <c r="A151" s="6"/>
      <c r="B151" s="12"/>
      <c r="C151" s="25"/>
      <c r="D151" s="25"/>
      <c r="E151" s="25"/>
      <c r="F151" s="25"/>
      <c r="G151" s="21"/>
      <c r="H151" s="21"/>
      <c r="I151" s="23"/>
      <c r="J151" s="23"/>
    </row>
    <row r="152" spans="1:10" ht="28.5" thickBot="1" x14ac:dyDescent="0.35">
      <c r="A152" s="6"/>
      <c r="B152" s="9" t="s">
        <v>117</v>
      </c>
      <c r="C152" s="25">
        <v>2016</v>
      </c>
      <c r="D152" s="25">
        <v>2017</v>
      </c>
      <c r="E152" s="25">
        <v>2018</v>
      </c>
      <c r="F152" s="25">
        <v>2019</v>
      </c>
      <c r="G152" s="25">
        <v>2020</v>
      </c>
      <c r="H152" s="21"/>
      <c r="I152" s="23"/>
      <c r="J152" s="23"/>
    </row>
    <row r="153" spans="1:10" ht="14.5" thickBot="1" x14ac:dyDescent="0.35">
      <c r="A153" s="6"/>
      <c r="B153" s="12" t="s">
        <v>118</v>
      </c>
      <c r="C153" s="25" t="s">
        <v>46</v>
      </c>
      <c r="D153" s="25">
        <v>557</v>
      </c>
      <c r="E153" s="25">
        <v>580</v>
      </c>
      <c r="F153" s="25">
        <v>576</v>
      </c>
      <c r="G153" s="21" t="s">
        <v>28</v>
      </c>
      <c r="H153" s="21"/>
      <c r="I153" s="23"/>
      <c r="J153" s="23"/>
    </row>
    <row r="154" spans="1:10" ht="14.5" thickBot="1" x14ac:dyDescent="0.35">
      <c r="A154" s="6"/>
      <c r="B154" s="12" t="s">
        <v>119</v>
      </c>
      <c r="C154" s="25" t="s">
        <v>46</v>
      </c>
      <c r="D154" s="25">
        <v>141</v>
      </c>
      <c r="E154" s="25">
        <v>141</v>
      </c>
      <c r="F154" s="25">
        <v>140</v>
      </c>
      <c r="G154" s="21" t="s">
        <v>28</v>
      </c>
      <c r="H154" s="21"/>
      <c r="I154" s="23"/>
      <c r="J154" s="23"/>
    </row>
    <row r="155" spans="1:10" ht="14.5" thickBot="1" x14ac:dyDescent="0.35">
      <c r="A155" s="6"/>
      <c r="B155" s="12" t="s">
        <v>120</v>
      </c>
      <c r="C155" s="25" t="s">
        <v>46</v>
      </c>
      <c r="D155" s="25">
        <v>507</v>
      </c>
      <c r="E155" s="25">
        <v>512</v>
      </c>
      <c r="F155" s="25">
        <v>513</v>
      </c>
      <c r="G155" s="21" t="s">
        <v>28</v>
      </c>
      <c r="H155" s="21"/>
      <c r="I155" s="23"/>
      <c r="J155" s="23"/>
    </row>
    <row r="156" spans="1:10" ht="14.5" thickBot="1" x14ac:dyDescent="0.35">
      <c r="A156" s="6"/>
      <c r="B156" s="15"/>
      <c r="C156" s="25"/>
      <c r="D156" s="25"/>
      <c r="E156" s="25"/>
      <c r="F156" s="25"/>
      <c r="G156" s="21"/>
      <c r="H156" s="21"/>
      <c r="I156" s="23"/>
      <c r="J156" s="23"/>
    </row>
    <row r="157" spans="1:10" ht="14.5" thickBot="1" x14ac:dyDescent="0.35">
      <c r="A157" s="6"/>
      <c r="B157" s="9" t="s">
        <v>121</v>
      </c>
      <c r="C157" s="25">
        <v>2016</v>
      </c>
      <c r="D157" s="25">
        <v>2017</v>
      </c>
      <c r="E157" s="25">
        <v>2018</v>
      </c>
      <c r="F157" s="25">
        <v>2019</v>
      </c>
      <c r="G157" s="25">
        <v>2020</v>
      </c>
      <c r="H157" s="21"/>
      <c r="I157" s="23"/>
      <c r="J157" s="23"/>
    </row>
    <row r="158" spans="1:10" ht="14.5" thickBot="1" x14ac:dyDescent="0.35">
      <c r="A158" s="6"/>
      <c r="B158" s="12" t="s">
        <v>122</v>
      </c>
      <c r="C158" s="26">
        <v>1817</v>
      </c>
      <c r="D158" s="26">
        <v>1886</v>
      </c>
      <c r="E158" s="25">
        <v>2374</v>
      </c>
      <c r="F158" s="25">
        <v>2648</v>
      </c>
      <c r="G158" s="25">
        <v>0</v>
      </c>
      <c r="H158" s="21"/>
      <c r="I158" s="23"/>
      <c r="J158" s="23"/>
    </row>
    <row r="159" spans="1:10" ht="14.5" thickBot="1" x14ac:dyDescent="0.35">
      <c r="A159" s="6"/>
      <c r="B159" s="12"/>
      <c r="C159" s="39"/>
      <c r="D159" s="39"/>
      <c r="E159" s="39"/>
      <c r="F159" s="39"/>
      <c r="G159" s="24"/>
      <c r="H159" s="24"/>
      <c r="I159" s="23"/>
      <c r="J159" s="23"/>
    </row>
    <row r="160" spans="1:10" ht="14.5" thickBot="1" x14ac:dyDescent="0.35">
      <c r="A160" s="6"/>
      <c r="B160" s="9" t="s">
        <v>123</v>
      </c>
      <c r="C160" s="25">
        <v>2016</v>
      </c>
      <c r="D160" s="25">
        <v>2017</v>
      </c>
      <c r="E160" s="25">
        <v>2018</v>
      </c>
      <c r="F160" s="25">
        <v>2019</v>
      </c>
      <c r="G160" s="25">
        <v>2020</v>
      </c>
      <c r="H160" s="21"/>
      <c r="I160" s="23"/>
      <c r="J160" s="23"/>
    </row>
    <row r="161" spans="1:10" ht="14.5" thickBot="1" x14ac:dyDescent="0.35">
      <c r="A161" s="6"/>
      <c r="B161" s="12" t="s">
        <v>124</v>
      </c>
      <c r="C161" s="25" t="s">
        <v>44</v>
      </c>
      <c r="D161" s="26">
        <v>13575</v>
      </c>
      <c r="E161" s="37">
        <v>0.99970000000000003</v>
      </c>
      <c r="F161" s="25">
        <v>8826</v>
      </c>
      <c r="G161" s="21" t="s">
        <v>28</v>
      </c>
      <c r="H161" s="21"/>
      <c r="I161" s="23"/>
      <c r="J161" s="23"/>
    </row>
    <row r="162" spans="1:10" ht="14.5" thickBot="1" x14ac:dyDescent="0.35">
      <c r="A162" s="6"/>
      <c r="B162" s="12" t="s">
        <v>125</v>
      </c>
      <c r="C162" s="25" t="s">
        <v>44</v>
      </c>
      <c r="D162" s="25">
        <v>1378363</v>
      </c>
      <c r="E162" s="39" t="s">
        <v>46</v>
      </c>
      <c r="F162" s="39" t="s">
        <v>46</v>
      </c>
      <c r="G162" s="24" t="s">
        <v>28</v>
      </c>
      <c r="H162" s="24"/>
      <c r="I162" s="23"/>
      <c r="J162" s="23"/>
    </row>
    <row r="163" spans="1:10" ht="28.5" thickBot="1" x14ac:dyDescent="0.35">
      <c r="A163" s="6"/>
      <c r="B163" s="16" t="s">
        <v>126</v>
      </c>
      <c r="C163" s="39"/>
      <c r="D163" s="39"/>
      <c r="E163" s="39"/>
      <c r="F163" s="39"/>
      <c r="G163" s="24"/>
      <c r="H163" s="24"/>
      <c r="I163" s="23"/>
      <c r="J163" s="23"/>
    </row>
    <row r="164" spans="1:10" ht="14.5" thickBot="1" x14ac:dyDescent="0.35">
      <c r="A164" s="6"/>
      <c r="B164" s="12"/>
      <c r="C164" s="39"/>
      <c r="D164" s="39"/>
      <c r="E164" s="39"/>
      <c r="F164" s="39"/>
      <c r="G164" s="24"/>
      <c r="H164" s="24"/>
      <c r="I164" s="23"/>
      <c r="J164" s="23"/>
    </row>
    <row r="165" spans="1:10" ht="28.5" thickBot="1" x14ac:dyDescent="0.35">
      <c r="A165" s="6"/>
      <c r="B165" s="9" t="s">
        <v>127</v>
      </c>
      <c r="C165" s="25">
        <v>2016</v>
      </c>
      <c r="D165" s="25">
        <v>2017</v>
      </c>
      <c r="E165" s="25">
        <v>2018</v>
      </c>
      <c r="F165" s="25">
        <v>2019</v>
      </c>
      <c r="G165" s="25">
        <v>2020</v>
      </c>
      <c r="H165" s="21"/>
      <c r="I165" s="23"/>
      <c r="J165" s="23"/>
    </row>
    <row r="166" spans="1:10" ht="14.5" thickBot="1" x14ac:dyDescent="0.35">
      <c r="A166" s="6"/>
      <c r="B166" s="12" t="s">
        <v>128</v>
      </c>
      <c r="C166" s="25">
        <v>8</v>
      </c>
      <c r="D166" s="25">
        <v>8</v>
      </c>
      <c r="E166" s="25">
        <v>8</v>
      </c>
      <c r="F166" s="25">
        <v>8</v>
      </c>
      <c r="G166" s="21" t="s">
        <v>28</v>
      </c>
      <c r="H166" s="21"/>
      <c r="I166" s="23"/>
      <c r="J166" s="23"/>
    </row>
    <row r="167" spans="1:10" ht="14.5" thickBot="1" x14ac:dyDescent="0.35">
      <c r="A167" s="6"/>
      <c r="B167" s="12" t="s">
        <v>129</v>
      </c>
      <c r="C167" s="25" t="s">
        <v>44</v>
      </c>
      <c r="D167" s="25">
        <v>5</v>
      </c>
      <c r="E167" s="25">
        <v>5</v>
      </c>
      <c r="F167" s="25">
        <v>8</v>
      </c>
      <c r="G167" s="21" t="s">
        <v>45</v>
      </c>
      <c r="H167" s="21"/>
      <c r="I167" s="23"/>
      <c r="J167" s="23"/>
    </row>
    <row r="168" spans="1:10" ht="14.5" thickBot="1" x14ac:dyDescent="0.35">
      <c r="A168" s="6"/>
      <c r="B168" s="12"/>
      <c r="C168" s="25"/>
      <c r="D168" s="25"/>
      <c r="E168" s="25"/>
      <c r="F168" s="25"/>
      <c r="G168" s="21"/>
      <c r="H168" s="21"/>
      <c r="I168" s="23"/>
      <c r="J168" s="23"/>
    </row>
    <row r="169" spans="1:10" ht="28.5" thickBot="1" x14ac:dyDescent="0.35">
      <c r="A169" s="6"/>
      <c r="B169" s="9" t="s">
        <v>130</v>
      </c>
      <c r="C169" s="25" t="s">
        <v>131</v>
      </c>
      <c r="D169" s="25" t="s">
        <v>132</v>
      </c>
      <c r="E169" s="25" t="s">
        <v>133</v>
      </c>
      <c r="F169" s="25" t="s">
        <v>134</v>
      </c>
      <c r="G169" s="21" t="s">
        <v>135</v>
      </c>
      <c r="H169" s="21"/>
      <c r="I169" s="23"/>
      <c r="J169" s="23"/>
    </row>
    <row r="170" spans="1:10" ht="14.5" thickBot="1" x14ac:dyDescent="0.35">
      <c r="A170" s="6"/>
      <c r="B170" s="12" t="s">
        <v>136</v>
      </c>
      <c r="C170" s="25">
        <v>1148.626</v>
      </c>
      <c r="D170" s="25">
        <v>1162.6969999999999</v>
      </c>
      <c r="E170" s="25">
        <v>923.47400000000005</v>
      </c>
      <c r="F170" s="25">
        <v>5432.34</v>
      </c>
      <c r="G170" s="25">
        <v>322.59500000000003</v>
      </c>
      <c r="H170" s="21"/>
      <c r="I170" s="23"/>
      <c r="J170" s="23"/>
    </row>
    <row r="171" spans="1:10" ht="14.5" thickBot="1" x14ac:dyDescent="0.35">
      <c r="A171" s="6"/>
      <c r="B171" s="12" t="s">
        <v>137</v>
      </c>
      <c r="C171" s="25">
        <v>753.79399999999998</v>
      </c>
      <c r="D171" s="25">
        <v>796.67200000000003</v>
      </c>
      <c r="E171" s="25">
        <v>787.06899999999996</v>
      </c>
      <c r="F171" s="25">
        <v>4309.91</v>
      </c>
      <c r="G171" s="25">
        <v>230.70500000000001</v>
      </c>
      <c r="H171" s="21"/>
      <c r="I171" s="23"/>
      <c r="J171" s="23"/>
    </row>
    <row r="172" spans="1:10" ht="14.5" thickBot="1" x14ac:dyDescent="0.35">
      <c r="A172" s="6"/>
      <c r="B172" s="12" t="s">
        <v>138</v>
      </c>
      <c r="C172" s="25">
        <v>394.83199999999999</v>
      </c>
      <c r="D172" s="25">
        <v>366.02499999999998</v>
      </c>
      <c r="E172" s="25">
        <v>136.405</v>
      </c>
      <c r="F172" s="25">
        <v>1122.43</v>
      </c>
      <c r="G172" s="25">
        <v>626.26</v>
      </c>
      <c r="H172" s="21"/>
      <c r="I172" s="23"/>
      <c r="J172" s="23"/>
    </row>
    <row r="173" spans="1:10" ht="14.5" thickBot="1" x14ac:dyDescent="0.35">
      <c r="A173" s="6"/>
      <c r="B173" s="12" t="s">
        <v>139</v>
      </c>
      <c r="C173" s="25">
        <v>1118.5239999999999</v>
      </c>
      <c r="D173" s="25">
        <v>2208.4</v>
      </c>
      <c r="E173" s="25">
        <v>902.29</v>
      </c>
      <c r="F173" s="25" t="s">
        <v>46</v>
      </c>
      <c r="G173" s="25">
        <v>626.16800000000001</v>
      </c>
      <c r="H173" s="21"/>
      <c r="I173" s="23"/>
      <c r="J173" s="23"/>
    </row>
    <row r="174" spans="1:10" ht="14.5" thickBot="1" x14ac:dyDescent="0.35">
      <c r="A174" s="6"/>
      <c r="B174" s="12" t="s">
        <v>137</v>
      </c>
      <c r="C174" s="25">
        <v>739.22500000000002</v>
      </c>
      <c r="D174" s="25">
        <v>1558.4</v>
      </c>
      <c r="E174" s="25">
        <v>772.178</v>
      </c>
      <c r="F174" s="25" t="s">
        <v>46</v>
      </c>
      <c r="G174" s="21" t="s">
        <v>45</v>
      </c>
      <c r="H174" s="21"/>
      <c r="I174" s="23"/>
      <c r="J174" s="23"/>
    </row>
    <row r="175" spans="1:10" ht="14.5" thickBot="1" x14ac:dyDescent="0.35">
      <c r="A175" s="6"/>
      <c r="B175" s="12" t="s">
        <v>138</v>
      </c>
      <c r="C175" s="25">
        <v>379.29899999999998</v>
      </c>
      <c r="D175" s="25">
        <v>650</v>
      </c>
      <c r="E175" s="25">
        <v>130.11199999999999</v>
      </c>
      <c r="F175" s="25" t="s">
        <v>46</v>
      </c>
      <c r="G175" s="21" t="s">
        <v>45</v>
      </c>
      <c r="H175" s="21"/>
      <c r="I175" s="23"/>
      <c r="J175" s="23"/>
    </row>
    <row r="176" spans="1:10" ht="14.5" thickBot="1" x14ac:dyDescent="0.35">
      <c r="A176" s="6"/>
      <c r="B176" s="12"/>
      <c r="C176" s="109"/>
      <c r="D176" s="109"/>
      <c r="E176" s="109"/>
      <c r="F176" s="109"/>
      <c r="G176" s="21" t="s">
        <v>28</v>
      </c>
      <c r="H176" s="21"/>
      <c r="I176" s="23"/>
      <c r="J176" s="23"/>
    </row>
    <row r="177" spans="1:10" ht="14.5" thickBot="1" x14ac:dyDescent="0.35">
      <c r="A177" s="6"/>
      <c r="B177" s="12"/>
      <c r="C177" s="8"/>
      <c r="D177" s="8"/>
      <c r="E177" s="8"/>
      <c r="F177" s="8"/>
      <c r="G177" s="8"/>
      <c r="H177" s="8"/>
      <c r="I177" s="18"/>
      <c r="J177" s="18"/>
    </row>
    <row r="178" spans="1:10" ht="14.5" thickBot="1" x14ac:dyDescent="0.35">
      <c r="A178" s="5"/>
    </row>
    <row r="179" spans="1:10" ht="14.5" thickBot="1" x14ac:dyDescent="0.35">
      <c r="A179" s="5"/>
    </row>
    <row r="180" spans="1:10" ht="14.5" thickBot="1" x14ac:dyDescent="0.35">
      <c r="A180" s="5"/>
    </row>
    <row r="181" spans="1:10" ht="14.5" thickBot="1" x14ac:dyDescent="0.35">
      <c r="A181" s="5"/>
    </row>
    <row r="182" spans="1:10" ht="14.5" thickBot="1" x14ac:dyDescent="0.35">
      <c r="A182" s="5"/>
    </row>
    <row r="183" spans="1:10" ht="14.5" thickBot="1" x14ac:dyDescent="0.35">
      <c r="A183" s="5"/>
    </row>
    <row r="184" spans="1:10" ht="14.5" thickBot="1" x14ac:dyDescent="0.35">
      <c r="A184" s="5"/>
    </row>
    <row r="185" spans="1:10" ht="14.5" thickBot="1" x14ac:dyDescent="0.35">
      <c r="A185" s="5"/>
    </row>
    <row r="186" spans="1:10" ht="14.5" thickBot="1" x14ac:dyDescent="0.35">
      <c r="A186" s="5"/>
    </row>
    <row r="187" spans="1:10" ht="14.5" thickBot="1" x14ac:dyDescent="0.35">
      <c r="A187" s="5"/>
    </row>
    <row r="188" spans="1:10" ht="14.5" thickBot="1" x14ac:dyDescent="0.35">
      <c r="A188" s="5"/>
    </row>
    <row r="189" spans="1:10" ht="14.5" thickBot="1" x14ac:dyDescent="0.35">
      <c r="A189" s="5"/>
    </row>
    <row r="190" spans="1:10" ht="14.5" thickBot="1" x14ac:dyDescent="0.35">
      <c r="A190" s="5"/>
    </row>
    <row r="191" spans="1:10" ht="14.5" thickBot="1" x14ac:dyDescent="0.35">
      <c r="A191" s="5"/>
    </row>
    <row r="192" spans="1:10" ht="14.5" thickBot="1" x14ac:dyDescent="0.35">
      <c r="A192" s="5"/>
    </row>
    <row r="193" spans="1:1" ht="14.5" thickBot="1" x14ac:dyDescent="0.35">
      <c r="A193" s="5"/>
    </row>
    <row r="194" spans="1:1" ht="14.5" thickBot="1" x14ac:dyDescent="0.35">
      <c r="A194" s="5"/>
    </row>
    <row r="195" spans="1:1" ht="14.5" thickBot="1" x14ac:dyDescent="0.35">
      <c r="A195" s="5"/>
    </row>
    <row r="196" spans="1:1" ht="14.5" thickBot="1" x14ac:dyDescent="0.35">
      <c r="A196" s="5"/>
    </row>
    <row r="197" spans="1:1" ht="14.5" thickBot="1" x14ac:dyDescent="0.35">
      <c r="A197" s="5"/>
    </row>
    <row r="198" spans="1:1" ht="14.5" thickBot="1" x14ac:dyDescent="0.35">
      <c r="A198" s="5"/>
    </row>
    <row r="199" spans="1:1" ht="14.5" thickBot="1" x14ac:dyDescent="0.35">
      <c r="A199" s="5"/>
    </row>
    <row r="200" spans="1:1" ht="14.5" thickBot="1" x14ac:dyDescent="0.35">
      <c r="A200" s="5"/>
    </row>
    <row r="201" spans="1:1" ht="14.5" thickBot="1" x14ac:dyDescent="0.35">
      <c r="A201" s="5"/>
    </row>
    <row r="202" spans="1:1" ht="14.5" thickBot="1" x14ac:dyDescent="0.35">
      <c r="A202" s="5"/>
    </row>
    <row r="203" spans="1:1" ht="14.5" thickBot="1" x14ac:dyDescent="0.35">
      <c r="A203" s="5"/>
    </row>
    <row r="204" spans="1:1" ht="32" thickBot="1" x14ac:dyDescent="0.35">
      <c r="A204" s="17" t="s">
        <v>141</v>
      </c>
    </row>
  </sheetData>
  <mergeCells count="52">
    <mergeCell ref="F52:G52"/>
    <mergeCell ref="E56:G56"/>
    <mergeCell ref="F51:G51"/>
    <mergeCell ref="I86:J86"/>
    <mergeCell ref="I87:J87"/>
    <mergeCell ref="F85:G85"/>
    <mergeCell ref="F86:G86"/>
    <mergeCell ref="F87:G87"/>
    <mergeCell ref="I89:J89"/>
    <mergeCell ref="I49:J49"/>
    <mergeCell ref="I81:J81"/>
    <mergeCell ref="I82:J82"/>
    <mergeCell ref="I83:J83"/>
    <mergeCell ref="I84:J84"/>
    <mergeCell ref="I85:J85"/>
    <mergeCell ref="I76:J76"/>
    <mergeCell ref="I77:J77"/>
    <mergeCell ref="I78:J78"/>
    <mergeCell ref="I79:J79"/>
    <mergeCell ref="I80:J80"/>
    <mergeCell ref="C11:J11"/>
    <mergeCell ref="E12:J12"/>
    <mergeCell ref="C10:J10"/>
    <mergeCell ref="C176:F176"/>
    <mergeCell ref="F76:G76"/>
    <mergeCell ref="F77:G77"/>
    <mergeCell ref="F78:G78"/>
    <mergeCell ref="F79:G79"/>
    <mergeCell ref="F88:G88"/>
    <mergeCell ref="F89:G89"/>
    <mergeCell ref="F80:G80"/>
    <mergeCell ref="F81:G81"/>
    <mergeCell ref="F82:G82"/>
    <mergeCell ref="F83:G83"/>
    <mergeCell ref="F84:G84"/>
    <mergeCell ref="I88:J88"/>
    <mergeCell ref="B5:H5"/>
    <mergeCell ref="C18:F18"/>
    <mergeCell ref="C25:J25"/>
    <mergeCell ref="C26:J26"/>
    <mergeCell ref="C27:J27"/>
    <mergeCell ref="I18:J18"/>
    <mergeCell ref="I8:J8"/>
    <mergeCell ref="C8:G8"/>
    <mergeCell ref="E13:J13"/>
    <mergeCell ref="C14:J14"/>
    <mergeCell ref="C15:J15"/>
    <mergeCell ref="C16:J16"/>
    <mergeCell ref="C17:J17"/>
    <mergeCell ref="B6:J6"/>
    <mergeCell ref="C7:J7"/>
    <mergeCell ref="C9:J9"/>
  </mergeCells>
  <hyperlinks>
    <hyperlink ref="A3" r:id="rId1" display="https://docs.google.com/spreadsheets/d/e/2PACX-1vSv2fv3Twp74-Qsq2IXe2VON21KAKrEj3GsYU8GFMEkxpdaTD-JqpmdUyYqfNTRZNYuUou_jRSQiKmG/pubhtml"/>
    <hyperlink ref="A4" r:id="rId2" display="https://docs.google.com/spreadsheets/d/e/2PACX-1vSv2fv3Twp74-Qsq2IXe2VON21KAKrEj3GsYU8GFMEkxpdaTD-JqpmdUyYqfNTRZNYuUou_jRSQiKmG/pubhtml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3"/>
  <sheetViews>
    <sheetView showGridLines="0" tabSelected="1" topLeftCell="B161" zoomScale="104" zoomScaleNormal="104" workbookViewId="0">
      <selection activeCell="H9" sqref="H9"/>
    </sheetView>
  </sheetViews>
  <sheetFormatPr defaultColWidth="8.81640625" defaultRowHeight="14" x14ac:dyDescent="0.3"/>
  <cols>
    <col min="1" max="1" width="18.453125" style="42" hidden="1" customWidth="1"/>
    <col min="2" max="2" width="54.54296875" style="42" customWidth="1"/>
    <col min="3" max="4" width="11.81640625" style="42" customWidth="1"/>
    <col min="5" max="5" width="12.453125" style="42" customWidth="1"/>
    <col min="6" max="6" width="12.54296875" style="42" customWidth="1"/>
    <col min="7" max="16384" width="8.81640625" style="42"/>
  </cols>
  <sheetData>
    <row r="1" spans="1:12" hidden="1" x14ac:dyDescent="0.3"/>
    <row r="2" spans="1:12" hidden="1" x14ac:dyDescent="0.3">
      <c r="A2" s="45" t="s">
        <v>0</v>
      </c>
    </row>
    <row r="3" spans="1:12" ht="42" hidden="1" x14ac:dyDescent="0.3">
      <c r="A3" s="43" t="s">
        <v>1</v>
      </c>
    </row>
    <row r="4" spans="1:12" hidden="1" x14ac:dyDescent="0.3">
      <c r="A4" s="44" t="s">
        <v>2</v>
      </c>
    </row>
    <row r="5" spans="1:12" ht="28.5" customHeight="1" thickBot="1" x14ac:dyDescent="0.35">
      <c r="A5" s="46"/>
      <c r="B5" s="119" t="s">
        <v>197</v>
      </c>
      <c r="C5" s="120"/>
      <c r="D5" s="120"/>
      <c r="E5" s="120"/>
      <c r="F5" s="121"/>
    </row>
    <row r="6" spans="1:12" ht="30" customHeight="1" thickBot="1" x14ac:dyDescent="0.35">
      <c r="A6" s="46"/>
      <c r="B6" s="122" t="s">
        <v>198</v>
      </c>
      <c r="C6" s="123"/>
      <c r="D6" s="123"/>
      <c r="E6" s="123"/>
      <c r="F6" s="124"/>
    </row>
    <row r="7" spans="1:12" ht="22.75" customHeight="1" thickBot="1" x14ac:dyDescent="0.35">
      <c r="A7" s="46"/>
      <c r="B7" s="56" t="s">
        <v>4</v>
      </c>
      <c r="C7" s="126" t="s">
        <v>189</v>
      </c>
      <c r="D7" s="126"/>
      <c r="E7" s="126"/>
      <c r="F7" s="126"/>
    </row>
    <row r="8" spans="1:12" ht="15" customHeight="1" thickBot="1" x14ac:dyDescent="0.35">
      <c r="A8" s="46"/>
      <c r="B8" s="57" t="s">
        <v>5</v>
      </c>
      <c r="C8" s="127">
        <v>2025</v>
      </c>
      <c r="D8" s="127"/>
      <c r="E8" s="127"/>
      <c r="F8" s="127"/>
    </row>
    <row r="9" spans="1:12" ht="19.5" customHeight="1" thickBot="1" x14ac:dyDescent="0.35">
      <c r="A9" s="46"/>
      <c r="B9" s="60" t="s">
        <v>6</v>
      </c>
      <c r="C9" s="125"/>
      <c r="D9" s="125"/>
      <c r="E9" s="125"/>
      <c r="F9" s="125"/>
    </row>
    <row r="10" spans="1:12" ht="15" customHeight="1" thickBot="1" x14ac:dyDescent="0.35">
      <c r="A10" s="46"/>
      <c r="B10" s="61" t="s">
        <v>7</v>
      </c>
      <c r="C10" s="125" t="s">
        <v>184</v>
      </c>
      <c r="D10" s="125"/>
      <c r="E10" s="125"/>
      <c r="F10" s="125"/>
    </row>
    <row r="11" spans="1:12" ht="14.5" customHeight="1" thickBot="1" x14ac:dyDescent="0.35">
      <c r="A11" s="46"/>
      <c r="B11" s="58" t="s">
        <v>8</v>
      </c>
      <c r="C11" s="125" t="s">
        <v>9</v>
      </c>
      <c r="D11" s="125"/>
      <c r="E11" s="125"/>
      <c r="F11" s="125"/>
    </row>
    <row r="12" spans="1:12" ht="15" thickBot="1" x14ac:dyDescent="0.4">
      <c r="A12" s="46"/>
      <c r="B12" s="62" t="s">
        <v>10</v>
      </c>
      <c r="C12" s="125"/>
      <c r="D12" s="125"/>
      <c r="E12" s="125"/>
      <c r="F12" s="125"/>
      <c r="L12" s="49" t="s">
        <v>190</v>
      </c>
    </row>
    <row r="13" spans="1:12" ht="15" customHeight="1" thickBot="1" x14ac:dyDescent="0.35">
      <c r="A13" s="46"/>
      <c r="B13" s="58" t="s">
        <v>11</v>
      </c>
      <c r="C13" s="125">
        <v>3</v>
      </c>
      <c r="D13" s="125"/>
      <c r="E13" s="125"/>
      <c r="F13" s="125"/>
    </row>
    <row r="14" spans="1:12" ht="15" customHeight="1" thickBot="1" x14ac:dyDescent="0.35">
      <c r="A14" s="46"/>
      <c r="B14" s="58" t="s">
        <v>12</v>
      </c>
      <c r="C14" s="125">
        <v>15</v>
      </c>
      <c r="D14" s="125"/>
      <c r="E14" s="125"/>
      <c r="F14" s="125"/>
    </row>
    <row r="15" spans="1:12" ht="15" customHeight="1" thickBot="1" x14ac:dyDescent="0.35">
      <c r="A15" s="46"/>
      <c r="B15" s="58" t="s">
        <v>13</v>
      </c>
      <c r="C15" s="125">
        <v>78</v>
      </c>
      <c r="D15" s="125"/>
      <c r="E15" s="125"/>
      <c r="F15" s="125"/>
    </row>
    <row r="16" spans="1:12" ht="15" customHeight="1" thickBot="1" x14ac:dyDescent="0.35">
      <c r="A16" s="46"/>
      <c r="B16" s="58" t="s">
        <v>14</v>
      </c>
      <c r="C16" s="125">
        <v>410</v>
      </c>
      <c r="D16" s="125"/>
      <c r="E16" s="125"/>
      <c r="F16" s="125"/>
    </row>
    <row r="17" spans="1:6" ht="15" customHeight="1" thickBot="1" x14ac:dyDescent="0.35">
      <c r="A17" s="46"/>
      <c r="B17" s="58" t="s">
        <v>15</v>
      </c>
      <c r="C17" s="125">
        <v>1469</v>
      </c>
      <c r="D17" s="125"/>
      <c r="E17" s="125"/>
      <c r="F17" s="125"/>
    </row>
    <row r="18" spans="1:6" ht="15" customHeight="1" thickBot="1" x14ac:dyDescent="0.35">
      <c r="A18" s="46"/>
      <c r="B18" s="58"/>
      <c r="C18" s="63"/>
      <c r="D18" s="53"/>
      <c r="E18" s="125"/>
      <c r="F18" s="125"/>
    </row>
    <row r="19" spans="1:6" ht="15" customHeight="1" thickBot="1" x14ac:dyDescent="0.35">
      <c r="A19" s="46"/>
      <c r="B19" s="57" t="s">
        <v>191</v>
      </c>
      <c r="C19" s="50">
        <v>2022</v>
      </c>
      <c r="D19" s="50">
        <v>2023</v>
      </c>
      <c r="E19" s="50">
        <v>2024</v>
      </c>
      <c r="F19" s="85">
        <v>2025</v>
      </c>
    </row>
    <row r="20" spans="1:6" ht="15" customHeight="1" thickBot="1" x14ac:dyDescent="0.35">
      <c r="A20" s="46"/>
      <c r="B20" s="58" t="s">
        <v>17</v>
      </c>
      <c r="C20" s="64">
        <v>42852</v>
      </c>
      <c r="D20" s="64">
        <v>42299</v>
      </c>
      <c r="E20" s="64">
        <v>41723</v>
      </c>
      <c r="F20" s="86">
        <v>41123</v>
      </c>
    </row>
    <row r="21" spans="1:6" ht="15" customHeight="1" thickBot="1" x14ac:dyDescent="0.35">
      <c r="A21" s="46"/>
      <c r="B21" s="58" t="s">
        <v>18</v>
      </c>
      <c r="C21" s="64">
        <v>21981</v>
      </c>
      <c r="D21" s="64">
        <v>21710</v>
      </c>
      <c r="E21" s="64">
        <v>21428</v>
      </c>
      <c r="F21" s="86">
        <v>21135</v>
      </c>
    </row>
    <row r="22" spans="1:6" ht="15" customHeight="1" thickBot="1" x14ac:dyDescent="0.35">
      <c r="A22" s="46"/>
      <c r="B22" s="58" t="s">
        <v>19</v>
      </c>
      <c r="C22" s="64">
        <v>20871</v>
      </c>
      <c r="D22" s="64">
        <v>20589</v>
      </c>
      <c r="E22" s="64">
        <v>20295</v>
      </c>
      <c r="F22" s="86">
        <v>19988</v>
      </c>
    </row>
    <row r="23" spans="1:6" ht="15" customHeight="1" thickBot="1" x14ac:dyDescent="0.35">
      <c r="A23" s="46"/>
      <c r="B23" s="58" t="s">
        <v>20</v>
      </c>
      <c r="C23" s="51">
        <v>12.9</v>
      </c>
      <c r="D23" s="51">
        <v>12.7</v>
      </c>
      <c r="E23" s="51">
        <v>12.6</v>
      </c>
      <c r="F23" s="84">
        <v>12.4</v>
      </c>
    </row>
    <row r="24" spans="1:6" ht="28.4" customHeight="1" thickBot="1" x14ac:dyDescent="0.35">
      <c r="A24" s="46"/>
      <c r="B24" s="57" t="s">
        <v>22</v>
      </c>
      <c r="C24" s="51"/>
      <c r="D24" s="51"/>
      <c r="E24" s="51"/>
      <c r="F24" s="51"/>
    </row>
    <row r="25" spans="1:6" ht="15" customHeight="1" thickBot="1" x14ac:dyDescent="0.35">
      <c r="A25" s="46"/>
      <c r="B25" s="58" t="s">
        <v>145</v>
      </c>
      <c r="C25" s="125">
        <v>20.6</v>
      </c>
      <c r="D25" s="125"/>
      <c r="E25" s="125"/>
      <c r="F25" s="125"/>
    </row>
    <row r="26" spans="1:6" ht="15" customHeight="1" thickBot="1" x14ac:dyDescent="0.35">
      <c r="A26" s="46"/>
      <c r="B26" s="57" t="s">
        <v>23</v>
      </c>
      <c r="C26" s="52"/>
      <c r="D26" s="53"/>
      <c r="E26" s="51"/>
      <c r="F26" s="51"/>
    </row>
    <row r="27" spans="1:6" ht="15" thickBot="1" x14ac:dyDescent="0.35">
      <c r="A27" s="46"/>
      <c r="B27" s="62" t="s">
        <v>24</v>
      </c>
      <c r="C27" s="50">
        <v>2022</v>
      </c>
      <c r="D27" s="50">
        <v>2023</v>
      </c>
      <c r="E27" s="50">
        <v>2024</v>
      </c>
      <c r="F27" s="85">
        <v>2025</v>
      </c>
    </row>
    <row r="28" spans="1:6" ht="15" customHeight="1" thickBot="1" x14ac:dyDescent="0.35">
      <c r="A28" s="46"/>
      <c r="B28" s="58" t="s">
        <v>25</v>
      </c>
      <c r="C28" s="51">
        <v>2</v>
      </c>
      <c r="D28" s="51">
        <v>2</v>
      </c>
      <c r="E28" s="51">
        <v>2</v>
      </c>
      <c r="F28" s="84">
        <v>2</v>
      </c>
    </row>
    <row r="29" spans="1:6" ht="15" customHeight="1" thickBot="1" x14ac:dyDescent="0.35">
      <c r="A29" s="46"/>
      <c r="B29" s="58" t="s">
        <v>26</v>
      </c>
      <c r="C29" s="51">
        <v>7</v>
      </c>
      <c r="D29" s="51">
        <v>7</v>
      </c>
      <c r="E29" s="51">
        <v>7</v>
      </c>
      <c r="F29" s="84">
        <v>7</v>
      </c>
    </row>
    <row r="30" spans="1:6" ht="15" customHeight="1" thickBot="1" x14ac:dyDescent="0.35">
      <c r="A30" s="46"/>
      <c r="B30" s="58" t="s">
        <v>27</v>
      </c>
      <c r="C30" s="51">
        <v>18</v>
      </c>
      <c r="D30" s="51">
        <v>18</v>
      </c>
      <c r="E30" s="51">
        <v>18</v>
      </c>
      <c r="F30" s="84">
        <v>18</v>
      </c>
    </row>
    <row r="31" spans="1:6" ht="15" customHeight="1" thickBot="1" x14ac:dyDescent="0.35">
      <c r="A31" s="46"/>
      <c r="B31" s="58" t="s">
        <v>29</v>
      </c>
      <c r="C31" s="51">
        <v>5</v>
      </c>
      <c r="D31" s="51">
        <v>5</v>
      </c>
      <c r="E31" s="51">
        <v>5</v>
      </c>
      <c r="F31" s="84">
        <v>5</v>
      </c>
    </row>
    <row r="32" spans="1:6" ht="15" customHeight="1" thickBot="1" x14ac:dyDescent="0.35">
      <c r="A32" s="46"/>
      <c r="B32" s="58" t="s">
        <v>30</v>
      </c>
      <c r="C32" s="51">
        <v>14</v>
      </c>
      <c r="D32" s="51">
        <v>14</v>
      </c>
      <c r="E32" s="51">
        <v>14</v>
      </c>
      <c r="F32" s="84">
        <v>14</v>
      </c>
    </row>
    <row r="33" spans="1:6" ht="15" customHeight="1" thickBot="1" x14ac:dyDescent="0.35">
      <c r="A33" s="46"/>
      <c r="B33" s="58" t="s">
        <v>31</v>
      </c>
      <c r="C33" s="51">
        <v>51</v>
      </c>
      <c r="D33" s="51">
        <v>51</v>
      </c>
      <c r="E33" s="51">
        <v>51</v>
      </c>
      <c r="F33" s="84">
        <v>51</v>
      </c>
    </row>
    <row r="34" spans="1:6" ht="15" customHeight="1" thickBot="1" x14ac:dyDescent="0.35">
      <c r="A34" s="46"/>
      <c r="B34" s="58" t="s">
        <v>32</v>
      </c>
      <c r="C34" s="51">
        <v>49</v>
      </c>
      <c r="D34" s="51">
        <v>49</v>
      </c>
      <c r="E34" s="51">
        <v>49</v>
      </c>
      <c r="F34" s="84">
        <v>49</v>
      </c>
    </row>
    <row r="35" spans="1:6" ht="15" customHeight="1" thickBot="1" x14ac:dyDescent="0.35">
      <c r="A35" s="46"/>
      <c r="B35" s="58" t="s">
        <v>33</v>
      </c>
      <c r="C35" s="51">
        <v>2</v>
      </c>
      <c r="D35" s="51">
        <v>2</v>
      </c>
      <c r="E35" s="51">
        <v>2</v>
      </c>
      <c r="F35" s="84">
        <v>2</v>
      </c>
    </row>
    <row r="36" spans="1:6" ht="15" customHeight="1" thickBot="1" x14ac:dyDescent="0.35">
      <c r="A36" s="46"/>
      <c r="B36" s="58" t="s">
        <v>34</v>
      </c>
      <c r="C36" s="51">
        <v>12</v>
      </c>
      <c r="D36" s="51">
        <v>12</v>
      </c>
      <c r="E36" s="51">
        <v>11</v>
      </c>
      <c r="F36" s="84">
        <v>11</v>
      </c>
    </row>
    <row r="37" spans="1:6" ht="15" customHeight="1" thickBot="1" x14ac:dyDescent="0.35">
      <c r="A37" s="46"/>
      <c r="B37" s="65" t="s">
        <v>35</v>
      </c>
      <c r="C37" s="51"/>
      <c r="D37" s="51"/>
      <c r="E37" s="51"/>
      <c r="F37" s="51"/>
    </row>
    <row r="38" spans="1:6" ht="15" thickBot="1" x14ac:dyDescent="0.35">
      <c r="A38" s="46"/>
      <c r="B38" s="62" t="s">
        <v>36</v>
      </c>
      <c r="C38" s="50">
        <v>2022</v>
      </c>
      <c r="D38" s="50">
        <v>2023</v>
      </c>
      <c r="E38" s="127">
        <v>2024</v>
      </c>
      <c r="F38" s="127"/>
    </row>
    <row r="39" spans="1:6" ht="15" customHeight="1" thickBot="1" x14ac:dyDescent="0.35">
      <c r="A39" s="46"/>
      <c r="B39" s="58" t="s">
        <v>37</v>
      </c>
      <c r="C39" s="51">
        <v>16</v>
      </c>
      <c r="D39" s="51">
        <v>15</v>
      </c>
      <c r="E39" s="125">
        <v>15</v>
      </c>
      <c r="F39" s="125"/>
    </row>
    <row r="40" spans="1:6" ht="15" customHeight="1" thickBot="1" x14ac:dyDescent="0.35">
      <c r="A40" s="46"/>
      <c r="B40" s="58" t="s">
        <v>38</v>
      </c>
      <c r="C40" s="51">
        <v>4</v>
      </c>
      <c r="D40" s="51">
        <v>4</v>
      </c>
      <c r="E40" s="125">
        <v>4</v>
      </c>
      <c r="F40" s="125"/>
    </row>
    <row r="41" spans="1:6" ht="14.5" thickBot="1" x14ac:dyDescent="0.35">
      <c r="A41" s="46"/>
      <c r="B41" s="58" t="s">
        <v>39</v>
      </c>
      <c r="C41" s="51">
        <v>9</v>
      </c>
      <c r="D41" s="51">
        <v>9</v>
      </c>
      <c r="E41" s="125">
        <v>9</v>
      </c>
      <c r="F41" s="125"/>
    </row>
    <row r="42" spans="1:6" ht="15" customHeight="1" thickBot="1" x14ac:dyDescent="0.35">
      <c r="A42" s="46"/>
      <c r="B42" s="58" t="s">
        <v>40</v>
      </c>
      <c r="C42" s="51">
        <v>2</v>
      </c>
      <c r="D42" s="51">
        <v>2</v>
      </c>
      <c r="E42" s="125">
        <v>2</v>
      </c>
      <c r="F42" s="125"/>
    </row>
    <row r="43" spans="1:6" ht="15" customHeight="1" thickBot="1" x14ac:dyDescent="0.35">
      <c r="A43" s="46"/>
      <c r="B43" s="58" t="s">
        <v>41</v>
      </c>
      <c r="C43" s="51">
        <v>76</v>
      </c>
      <c r="D43" s="51">
        <v>75</v>
      </c>
      <c r="E43" s="125">
        <v>61</v>
      </c>
      <c r="F43" s="125"/>
    </row>
    <row r="44" spans="1:6" ht="15" customHeight="1" thickBot="1" x14ac:dyDescent="0.35">
      <c r="A44" s="46"/>
      <c r="B44" s="58" t="s">
        <v>42</v>
      </c>
      <c r="C44" s="51">
        <v>65</v>
      </c>
      <c r="D44" s="51">
        <v>67</v>
      </c>
      <c r="E44" s="125">
        <v>61</v>
      </c>
      <c r="F44" s="125"/>
    </row>
    <row r="45" spans="1:6" ht="15" customHeight="1" thickBot="1" x14ac:dyDescent="0.35">
      <c r="A45" s="46"/>
      <c r="B45" s="58"/>
      <c r="C45" s="52"/>
      <c r="D45" s="53"/>
      <c r="E45" s="51"/>
      <c r="F45" s="51"/>
    </row>
    <row r="46" spans="1:6" ht="15" thickBot="1" x14ac:dyDescent="0.35">
      <c r="A46" s="46"/>
      <c r="B46" s="66" t="s">
        <v>43</v>
      </c>
      <c r="C46" s="50">
        <v>2022</v>
      </c>
      <c r="D46" s="50">
        <v>2023</v>
      </c>
      <c r="E46" s="127">
        <v>2024</v>
      </c>
      <c r="F46" s="127"/>
    </row>
    <row r="47" spans="1:6" ht="14.5" thickBot="1" x14ac:dyDescent="0.35">
      <c r="A47" s="46"/>
      <c r="B47" s="67" t="s">
        <v>147</v>
      </c>
      <c r="C47" s="51">
        <v>2643.68</v>
      </c>
      <c r="D47" s="51">
        <v>2442</v>
      </c>
      <c r="E47" s="125">
        <v>5398</v>
      </c>
      <c r="F47" s="125"/>
    </row>
    <row r="48" spans="1:6" ht="14.5" thickBot="1" x14ac:dyDescent="0.35">
      <c r="A48" s="46"/>
      <c r="B48" s="67" t="s">
        <v>148</v>
      </c>
      <c r="C48" s="51">
        <v>110</v>
      </c>
      <c r="D48" s="51">
        <v>110</v>
      </c>
      <c r="E48" s="125">
        <v>110</v>
      </c>
      <c r="F48" s="125"/>
    </row>
    <row r="49" spans="1:10" ht="14.5" thickBot="1" x14ac:dyDescent="0.35">
      <c r="A49" s="46"/>
      <c r="B49" s="67" t="s">
        <v>149</v>
      </c>
      <c r="C49" s="51">
        <v>1.53</v>
      </c>
      <c r="D49" s="51">
        <v>1.5</v>
      </c>
      <c r="E49" s="125">
        <v>1.75</v>
      </c>
      <c r="F49" s="125"/>
    </row>
    <row r="50" spans="1:10" ht="14.5" thickBot="1" x14ac:dyDescent="0.35">
      <c r="A50" s="46"/>
      <c r="B50" s="67" t="s">
        <v>150</v>
      </c>
      <c r="C50" s="51">
        <v>1.6</v>
      </c>
      <c r="D50" s="51">
        <v>1.5</v>
      </c>
      <c r="E50" s="128">
        <v>1.2</v>
      </c>
      <c r="F50" s="128"/>
    </row>
    <row r="51" spans="1:10" ht="14.5" thickBot="1" x14ac:dyDescent="0.35">
      <c r="A51" s="46"/>
      <c r="B51" s="67" t="s">
        <v>151</v>
      </c>
      <c r="C51" s="51">
        <v>4.0599999999999996</v>
      </c>
      <c r="D51" s="51">
        <v>5</v>
      </c>
      <c r="E51" s="125">
        <v>3.5</v>
      </c>
      <c r="F51" s="125"/>
    </row>
    <row r="52" spans="1:10" ht="20.5" customHeight="1" thickBot="1" x14ac:dyDescent="0.35">
      <c r="A52" s="46"/>
      <c r="B52" s="67" t="s">
        <v>152</v>
      </c>
      <c r="C52" s="51">
        <v>384.53</v>
      </c>
      <c r="D52" s="51">
        <v>333</v>
      </c>
      <c r="E52" s="125">
        <v>333</v>
      </c>
      <c r="F52" s="125"/>
    </row>
    <row r="53" spans="1:10" ht="14.5" thickBot="1" x14ac:dyDescent="0.35">
      <c r="A53" s="46"/>
      <c r="B53" s="67" t="s">
        <v>153</v>
      </c>
      <c r="C53" s="51">
        <v>0.37</v>
      </c>
      <c r="D53" s="51">
        <v>0.41</v>
      </c>
      <c r="E53" s="125">
        <v>0.41</v>
      </c>
      <c r="F53" s="125"/>
    </row>
    <row r="54" spans="1:10" ht="0.65" customHeight="1" thickBot="1" x14ac:dyDescent="0.35">
      <c r="A54" s="46"/>
      <c r="B54" s="67" t="s">
        <v>154</v>
      </c>
      <c r="C54" s="68"/>
      <c r="D54" s="69"/>
      <c r="E54" s="53">
        <v>24</v>
      </c>
      <c r="F54" s="53">
        <v>26.8</v>
      </c>
    </row>
    <row r="55" spans="1:10" ht="15" thickBot="1" x14ac:dyDescent="0.35">
      <c r="A55" s="46"/>
      <c r="B55" s="62" t="s">
        <v>47</v>
      </c>
      <c r="C55" s="50">
        <v>2021</v>
      </c>
      <c r="D55" s="50">
        <v>2022</v>
      </c>
      <c r="E55" s="50">
        <v>2023</v>
      </c>
      <c r="F55" s="85">
        <v>2024</v>
      </c>
    </row>
    <row r="56" spans="1:10" ht="28.5" thickBot="1" x14ac:dyDescent="0.35">
      <c r="A56" s="46"/>
      <c r="B56" s="71" t="s">
        <v>158</v>
      </c>
      <c r="C56" s="51">
        <v>98</v>
      </c>
      <c r="D56" s="51">
        <v>98</v>
      </c>
      <c r="E56" s="51">
        <v>98</v>
      </c>
      <c r="F56" s="51">
        <v>98</v>
      </c>
    </row>
    <row r="57" spans="1:10" ht="14.5" thickBot="1" x14ac:dyDescent="0.35">
      <c r="A57" s="46"/>
      <c r="B57" s="67" t="s">
        <v>159</v>
      </c>
      <c r="C57" s="51">
        <v>99.5</v>
      </c>
      <c r="D57" s="51">
        <v>99.5</v>
      </c>
      <c r="E57" s="51">
        <v>99.9</v>
      </c>
      <c r="F57" s="51">
        <v>99.9</v>
      </c>
    </row>
    <row r="58" spans="1:10" ht="14.5" thickBot="1" x14ac:dyDescent="0.35">
      <c r="A58" s="46"/>
      <c r="B58" s="67" t="s">
        <v>160</v>
      </c>
      <c r="C58" s="51">
        <v>98.5</v>
      </c>
      <c r="D58" s="51">
        <v>99.5</v>
      </c>
      <c r="E58" s="51">
        <v>95.5</v>
      </c>
      <c r="F58" s="84">
        <v>95.5</v>
      </c>
    </row>
    <row r="59" spans="1:10" ht="15" customHeight="1" thickBot="1" x14ac:dyDescent="0.35">
      <c r="A59" s="46"/>
      <c r="B59" s="57" t="s">
        <v>48</v>
      </c>
      <c r="C59" s="53"/>
      <c r="D59" s="51"/>
      <c r="E59" s="51"/>
      <c r="F59" s="51"/>
    </row>
    <row r="60" spans="1:10" ht="29.5" thickBot="1" x14ac:dyDescent="0.35">
      <c r="A60" s="46"/>
      <c r="B60" s="62" t="s">
        <v>49</v>
      </c>
      <c r="C60" s="50">
        <v>2022</v>
      </c>
      <c r="D60" s="50">
        <v>2023</v>
      </c>
      <c r="E60" s="50">
        <v>2024</v>
      </c>
      <c r="F60" s="50">
        <v>2025</v>
      </c>
    </row>
    <row r="61" spans="1:10" ht="15" customHeight="1" thickBot="1" x14ac:dyDescent="0.35">
      <c r="A61" s="46"/>
      <c r="B61" s="58" t="s">
        <v>50</v>
      </c>
      <c r="C61" s="51">
        <v>1</v>
      </c>
      <c r="D61" s="51">
        <v>1</v>
      </c>
      <c r="E61" s="51">
        <v>1</v>
      </c>
      <c r="F61" s="51">
        <v>1</v>
      </c>
    </row>
    <row r="62" spans="1:10" ht="15" customHeight="1" thickBot="1" x14ac:dyDescent="0.35">
      <c r="A62" s="46"/>
      <c r="B62" s="58" t="s">
        <v>51</v>
      </c>
      <c r="C62" s="51"/>
      <c r="D62" s="51"/>
      <c r="E62" s="51"/>
      <c r="F62" s="51"/>
    </row>
    <row r="63" spans="1:10" ht="15" customHeight="1" thickBot="1" x14ac:dyDescent="0.35">
      <c r="A63" s="46"/>
      <c r="B63" s="58" t="s">
        <v>52</v>
      </c>
      <c r="C63" s="51">
        <v>6</v>
      </c>
      <c r="D63" s="51">
        <v>6</v>
      </c>
      <c r="E63" s="51">
        <v>6</v>
      </c>
      <c r="F63" s="51">
        <v>6</v>
      </c>
    </row>
    <row r="64" spans="1:10" ht="15" customHeight="1" thickBot="1" x14ac:dyDescent="0.35">
      <c r="A64" s="46"/>
      <c r="B64" s="58" t="s">
        <v>53</v>
      </c>
      <c r="C64" s="51">
        <v>5</v>
      </c>
      <c r="D64" s="51">
        <v>5</v>
      </c>
      <c r="E64" s="51">
        <v>5</v>
      </c>
      <c r="F64" s="51">
        <v>5</v>
      </c>
      <c r="J64" s="42" t="s">
        <v>199</v>
      </c>
    </row>
    <row r="65" spans="1:6" ht="15" customHeight="1" thickBot="1" x14ac:dyDescent="0.35">
      <c r="A65" s="46"/>
      <c r="B65" s="58" t="s">
        <v>54</v>
      </c>
      <c r="C65" s="51">
        <v>6</v>
      </c>
      <c r="D65" s="51">
        <v>5</v>
      </c>
      <c r="E65" s="51">
        <v>5</v>
      </c>
      <c r="F65" s="51">
        <v>5</v>
      </c>
    </row>
    <row r="66" spans="1:6" ht="15" customHeight="1" thickBot="1" x14ac:dyDescent="0.35">
      <c r="A66" s="46"/>
      <c r="B66" s="58" t="s">
        <v>55</v>
      </c>
      <c r="C66" s="51">
        <v>36</v>
      </c>
      <c r="D66" s="51">
        <v>36</v>
      </c>
      <c r="E66" s="51">
        <v>36</v>
      </c>
      <c r="F66" s="51">
        <v>35</v>
      </c>
    </row>
    <row r="67" spans="1:6" ht="15" customHeight="1" thickBot="1" x14ac:dyDescent="0.35">
      <c r="A67" s="46"/>
      <c r="B67" s="58" t="s">
        <v>56</v>
      </c>
      <c r="C67" s="51">
        <v>2</v>
      </c>
      <c r="D67" s="51">
        <v>2</v>
      </c>
      <c r="E67" s="51">
        <v>2</v>
      </c>
      <c r="F67" s="51">
        <v>2</v>
      </c>
    </row>
    <row r="68" spans="1:6" ht="15" customHeight="1" thickBot="1" x14ac:dyDescent="0.35">
      <c r="A68" s="46"/>
      <c r="B68" s="58" t="s">
        <v>57</v>
      </c>
      <c r="C68" s="51">
        <v>30</v>
      </c>
      <c r="D68" s="51">
        <v>25</v>
      </c>
      <c r="E68" s="51">
        <v>25</v>
      </c>
      <c r="F68" s="51">
        <v>25</v>
      </c>
    </row>
    <row r="69" spans="1:6" ht="15" customHeight="1" thickBot="1" x14ac:dyDescent="0.35">
      <c r="A69" s="46"/>
      <c r="B69" s="58" t="s">
        <v>58</v>
      </c>
      <c r="C69" s="51">
        <v>47</v>
      </c>
      <c r="D69" s="51">
        <v>52</v>
      </c>
      <c r="E69" s="51">
        <v>52</v>
      </c>
      <c r="F69" s="51">
        <v>53</v>
      </c>
    </row>
    <row r="70" spans="1:6" ht="15" customHeight="1" thickBot="1" x14ac:dyDescent="0.35">
      <c r="A70" s="46"/>
      <c r="B70" s="58" t="s">
        <v>196</v>
      </c>
      <c r="C70" s="51">
        <v>1</v>
      </c>
      <c r="D70" s="51">
        <v>1</v>
      </c>
      <c r="E70" s="51">
        <v>1</v>
      </c>
      <c r="F70" s="51">
        <v>1</v>
      </c>
    </row>
    <row r="71" spans="1:6" ht="15" thickBot="1" x14ac:dyDescent="0.35">
      <c r="A71" s="46"/>
      <c r="B71" s="62" t="s">
        <v>59</v>
      </c>
      <c r="C71" s="50">
        <v>2021</v>
      </c>
      <c r="D71" s="50">
        <v>2022</v>
      </c>
      <c r="E71" s="50">
        <v>2023</v>
      </c>
      <c r="F71" s="50">
        <v>2024</v>
      </c>
    </row>
    <row r="72" spans="1:6" ht="15" customHeight="1" thickBot="1" x14ac:dyDescent="0.35">
      <c r="A72" s="46"/>
      <c r="B72" s="58" t="s">
        <v>60</v>
      </c>
      <c r="C72" s="51">
        <v>10100</v>
      </c>
      <c r="D72" s="51">
        <v>9448</v>
      </c>
      <c r="E72" s="51">
        <v>10354</v>
      </c>
      <c r="F72" s="51">
        <v>8958</v>
      </c>
    </row>
    <row r="73" spans="1:6" ht="15" customHeight="1" thickBot="1" x14ac:dyDescent="0.35">
      <c r="A73" s="46"/>
      <c r="B73" s="58" t="s">
        <v>18</v>
      </c>
      <c r="C73" s="51">
        <v>4779</v>
      </c>
      <c r="D73" s="51">
        <v>4453</v>
      </c>
      <c r="E73" s="51">
        <v>4908</v>
      </c>
      <c r="F73" s="51">
        <v>4259</v>
      </c>
    </row>
    <row r="74" spans="1:6" ht="15" customHeight="1" thickBot="1" x14ac:dyDescent="0.35">
      <c r="A74" s="46"/>
      <c r="B74" s="58" t="s">
        <v>19</v>
      </c>
      <c r="C74" s="51">
        <v>5321</v>
      </c>
      <c r="D74" s="51">
        <v>4995</v>
      </c>
      <c r="E74" s="51">
        <v>5446</v>
      </c>
      <c r="F74" s="51">
        <v>4699</v>
      </c>
    </row>
    <row r="75" spans="1:6" ht="15" customHeight="1" thickBot="1" x14ac:dyDescent="0.35">
      <c r="A75" s="46"/>
      <c r="B75" s="58" t="s">
        <v>61</v>
      </c>
      <c r="C75" s="51">
        <v>763</v>
      </c>
      <c r="D75" s="51">
        <v>763</v>
      </c>
      <c r="E75" s="51">
        <v>810</v>
      </c>
      <c r="F75" s="51">
        <v>701</v>
      </c>
    </row>
    <row r="76" spans="1:6" ht="15" customHeight="1" thickBot="1" x14ac:dyDescent="0.35">
      <c r="A76" s="46"/>
      <c r="B76" s="58" t="s">
        <v>18</v>
      </c>
      <c r="C76" s="51">
        <v>501</v>
      </c>
      <c r="D76" s="133">
        <f>SUM(B76:C76)</f>
        <v>501</v>
      </c>
      <c r="E76" s="51">
        <v>451</v>
      </c>
      <c r="F76" s="133">
        <v>459</v>
      </c>
    </row>
    <row r="77" spans="1:6" ht="15" customHeight="1" thickBot="1" x14ac:dyDescent="0.35">
      <c r="A77" s="46"/>
      <c r="B77" s="58" t="s">
        <v>19</v>
      </c>
      <c r="C77" s="51">
        <v>262</v>
      </c>
      <c r="D77" s="133">
        <f>SUM(B77:C77)</f>
        <v>262</v>
      </c>
      <c r="E77" s="51">
        <v>359</v>
      </c>
      <c r="F77" s="133">
        <v>242</v>
      </c>
    </row>
    <row r="78" spans="1:6" ht="15" customHeight="1" thickBot="1" x14ac:dyDescent="0.35">
      <c r="A78" s="46"/>
      <c r="B78" s="58" t="s">
        <v>62</v>
      </c>
      <c r="C78" s="51">
        <v>13.23</v>
      </c>
      <c r="D78" s="51">
        <v>12.38</v>
      </c>
      <c r="E78" s="51">
        <v>12.3</v>
      </c>
      <c r="F78" s="51">
        <v>12.77</v>
      </c>
    </row>
    <row r="79" spans="1:6" ht="15" customHeight="1" thickBot="1" x14ac:dyDescent="0.35">
      <c r="A79" s="46"/>
      <c r="B79" s="58" t="s">
        <v>185</v>
      </c>
      <c r="C79" s="51">
        <v>57</v>
      </c>
      <c r="D79" s="51">
        <v>57</v>
      </c>
      <c r="E79" s="51">
        <v>57</v>
      </c>
      <c r="F79" s="51">
        <v>65</v>
      </c>
    </row>
    <row r="80" spans="1:6" ht="15" customHeight="1" thickBot="1" x14ac:dyDescent="0.35">
      <c r="A80" s="46"/>
      <c r="B80" s="58" t="s">
        <v>18</v>
      </c>
      <c r="C80" s="51">
        <v>5</v>
      </c>
      <c r="D80" s="51">
        <v>5</v>
      </c>
      <c r="E80" s="51">
        <v>5</v>
      </c>
      <c r="F80" s="51">
        <v>6</v>
      </c>
    </row>
    <row r="81" spans="1:6" ht="15" customHeight="1" thickBot="1" x14ac:dyDescent="0.35">
      <c r="A81" s="46"/>
      <c r="B81" s="58" t="s">
        <v>19</v>
      </c>
      <c r="C81" s="51">
        <v>52</v>
      </c>
      <c r="D81" s="51">
        <v>42</v>
      </c>
      <c r="E81" s="51">
        <v>52</v>
      </c>
      <c r="F81" s="51">
        <v>59</v>
      </c>
    </row>
    <row r="82" spans="1:6" ht="15" customHeight="1" thickBot="1" x14ac:dyDescent="0.35">
      <c r="A82" s="46"/>
      <c r="B82" s="58" t="s">
        <v>63</v>
      </c>
      <c r="C82" s="51">
        <v>945</v>
      </c>
      <c r="D82" s="51">
        <v>330</v>
      </c>
      <c r="E82" s="51">
        <v>300</v>
      </c>
      <c r="F82" s="51">
        <v>300</v>
      </c>
    </row>
    <row r="83" spans="1:6" ht="15" customHeight="1" thickBot="1" x14ac:dyDescent="0.35">
      <c r="A83" s="46"/>
      <c r="B83" s="58" t="s">
        <v>18</v>
      </c>
      <c r="C83" s="51">
        <v>470</v>
      </c>
      <c r="D83" s="51">
        <v>54</v>
      </c>
      <c r="E83" s="51">
        <v>38</v>
      </c>
      <c r="F83" s="51">
        <v>38</v>
      </c>
    </row>
    <row r="84" spans="1:6" ht="15" customHeight="1" thickBot="1" x14ac:dyDescent="0.35">
      <c r="A84" s="46"/>
      <c r="B84" s="58" t="s">
        <v>19</v>
      </c>
      <c r="C84" s="51">
        <v>475</v>
      </c>
      <c r="D84" s="51">
        <v>276</v>
      </c>
      <c r="E84" s="51">
        <v>262</v>
      </c>
      <c r="F84" s="51">
        <v>262</v>
      </c>
    </row>
    <row r="85" spans="1:6" ht="15" customHeight="1" thickBot="1" x14ac:dyDescent="0.35">
      <c r="A85" s="46"/>
      <c r="B85" s="57" t="s">
        <v>64</v>
      </c>
      <c r="C85" s="52"/>
      <c r="D85" s="53"/>
      <c r="E85" s="51"/>
      <c r="F85" s="51"/>
    </row>
    <row r="86" spans="1:6" ht="15" thickBot="1" x14ac:dyDescent="0.35">
      <c r="A86" s="46"/>
      <c r="B86" s="62" t="s">
        <v>65</v>
      </c>
      <c r="C86" s="127">
        <v>2023</v>
      </c>
      <c r="D86" s="127"/>
      <c r="E86" s="127">
        <v>2024</v>
      </c>
      <c r="F86" s="127"/>
    </row>
    <row r="87" spans="1:6" ht="15" customHeight="1" thickBot="1" x14ac:dyDescent="0.35">
      <c r="A87" s="46"/>
      <c r="B87" s="58" t="s">
        <v>66</v>
      </c>
      <c r="C87" s="125">
        <f>3273.568+199.548+965+175.21+673.142</f>
        <v>5286.4679999999998</v>
      </c>
      <c r="D87" s="125"/>
      <c r="E87" s="125">
        <f>3273.568+199.548+965+175.21+673.142</f>
        <v>5286.4679999999998</v>
      </c>
      <c r="F87" s="125"/>
    </row>
    <row r="88" spans="1:6" ht="15" customHeight="1" thickBot="1" x14ac:dyDescent="0.35">
      <c r="A88" s="46"/>
      <c r="B88" s="58" t="s">
        <v>67</v>
      </c>
      <c r="C88" s="125">
        <f>6266.184+445.719+1256.22+1908.76+7279.178</f>
        <v>17156.061000000002</v>
      </c>
      <c r="D88" s="125"/>
      <c r="E88" s="125">
        <f>6266.184+445.719+1256.22+1908.76+7279.178</f>
        <v>17156.061000000002</v>
      </c>
      <c r="F88" s="125"/>
    </row>
    <row r="89" spans="1:6" ht="15" customHeight="1" thickBot="1" x14ac:dyDescent="0.35">
      <c r="A89" s="46"/>
      <c r="B89" s="58" t="s">
        <v>68</v>
      </c>
      <c r="C89" s="125">
        <f>254.36+45+20.12+0</f>
        <v>319.48</v>
      </c>
      <c r="D89" s="125"/>
      <c r="E89" s="125">
        <f>254.36+45+20.12+0</f>
        <v>319.48</v>
      </c>
      <c r="F89" s="125"/>
    </row>
    <row r="90" spans="1:6" ht="15" customHeight="1" thickBot="1" x14ac:dyDescent="0.35">
      <c r="A90" s="46"/>
      <c r="B90" s="58"/>
      <c r="C90" s="50">
        <v>2021</v>
      </c>
      <c r="D90" s="50">
        <v>2022</v>
      </c>
      <c r="E90" s="50">
        <v>2023</v>
      </c>
      <c r="F90" s="50">
        <v>2024</v>
      </c>
    </row>
    <row r="91" spans="1:6" ht="15" customHeight="1" thickBot="1" x14ac:dyDescent="0.35">
      <c r="A91" s="46"/>
      <c r="B91" s="58" t="s">
        <v>161</v>
      </c>
      <c r="C91" s="102">
        <v>239</v>
      </c>
      <c r="D91" s="51">
        <v>239</v>
      </c>
      <c r="E91" s="51">
        <v>239</v>
      </c>
      <c r="F91" s="51">
        <v>239</v>
      </c>
    </row>
    <row r="92" spans="1:6" ht="15" customHeight="1" thickBot="1" x14ac:dyDescent="0.35">
      <c r="A92" s="46"/>
      <c r="B92" s="58" t="s">
        <v>162</v>
      </c>
      <c r="C92" s="102">
        <v>282.60000000000002</v>
      </c>
      <c r="D92" s="51">
        <v>282.60000000000002</v>
      </c>
      <c r="E92" s="51">
        <v>282.60000000000002</v>
      </c>
      <c r="F92" s="51">
        <v>282.60000000000002</v>
      </c>
    </row>
    <row r="93" spans="1:6" ht="15" customHeight="1" thickBot="1" x14ac:dyDescent="0.35">
      <c r="A93" s="46"/>
      <c r="B93" s="58" t="s">
        <v>72</v>
      </c>
      <c r="C93" s="102">
        <v>256</v>
      </c>
      <c r="D93" s="51">
        <v>256</v>
      </c>
      <c r="E93" s="51">
        <v>256</v>
      </c>
      <c r="F93" s="51">
        <v>256</v>
      </c>
    </row>
    <row r="94" spans="1:6" ht="15" customHeight="1" thickBot="1" x14ac:dyDescent="0.35">
      <c r="A94" s="46"/>
      <c r="B94" s="58" t="s">
        <v>195</v>
      </c>
      <c r="C94" s="102">
        <v>18</v>
      </c>
      <c r="D94" s="51">
        <v>18</v>
      </c>
      <c r="E94" s="51">
        <v>8</v>
      </c>
      <c r="F94" s="51">
        <v>8</v>
      </c>
    </row>
    <row r="95" spans="1:6" ht="15" customHeight="1" thickBot="1" x14ac:dyDescent="0.35">
      <c r="A95" s="46"/>
      <c r="B95" s="58" t="s">
        <v>163</v>
      </c>
      <c r="C95" s="102">
        <v>15</v>
      </c>
      <c r="D95" s="51">
        <v>15</v>
      </c>
      <c r="E95" s="51">
        <v>15</v>
      </c>
      <c r="F95" s="51">
        <v>15</v>
      </c>
    </row>
    <row r="96" spans="1:6" ht="15" customHeight="1" thickBot="1" x14ac:dyDescent="0.35">
      <c r="A96" s="46"/>
      <c r="B96" s="58" t="s">
        <v>186</v>
      </c>
      <c r="C96" s="102" t="s">
        <v>46</v>
      </c>
      <c r="D96" s="51">
        <v>0</v>
      </c>
      <c r="E96" s="51">
        <v>3</v>
      </c>
      <c r="F96" s="51"/>
    </row>
    <row r="97" spans="1:6" ht="15" customHeight="1" thickBot="1" x14ac:dyDescent="0.35">
      <c r="A97" s="46"/>
      <c r="B97" s="58" t="s">
        <v>187</v>
      </c>
      <c r="C97" s="102" t="s">
        <v>46</v>
      </c>
      <c r="D97" s="51">
        <v>0</v>
      </c>
      <c r="E97" s="51">
        <f>3.1+1.37+1.3</f>
        <v>5.7700000000000005</v>
      </c>
      <c r="F97" s="51"/>
    </row>
    <row r="98" spans="1:6" ht="15" customHeight="1" thickBot="1" x14ac:dyDescent="0.35">
      <c r="A98" s="46"/>
      <c r="B98" s="58" t="s">
        <v>77</v>
      </c>
      <c r="C98" s="102" t="s">
        <v>46</v>
      </c>
      <c r="D98" s="51">
        <v>0</v>
      </c>
      <c r="E98" s="51">
        <v>0</v>
      </c>
      <c r="F98" s="51">
        <v>0</v>
      </c>
    </row>
    <row r="99" spans="1:6" ht="15" thickBot="1" x14ac:dyDescent="0.35">
      <c r="A99" s="46"/>
      <c r="B99" s="62" t="s">
        <v>78</v>
      </c>
      <c r="C99" s="70">
        <v>2020</v>
      </c>
      <c r="D99" s="50">
        <v>2021</v>
      </c>
      <c r="E99" s="50">
        <v>2022</v>
      </c>
      <c r="F99" s="50">
        <v>2023</v>
      </c>
    </row>
    <row r="100" spans="1:6" ht="15" customHeight="1" thickBot="1" x14ac:dyDescent="0.35">
      <c r="A100" s="46"/>
      <c r="B100" s="58" t="s">
        <v>79</v>
      </c>
      <c r="C100" s="51">
        <v>19</v>
      </c>
      <c r="D100" s="51">
        <v>19</v>
      </c>
      <c r="E100" s="51">
        <v>19</v>
      </c>
      <c r="F100" s="51">
        <v>19</v>
      </c>
    </row>
    <row r="101" spans="1:6" ht="15" thickBot="1" x14ac:dyDescent="0.35">
      <c r="A101" s="46"/>
      <c r="B101" s="62" t="s">
        <v>80</v>
      </c>
      <c r="C101" s="50">
        <v>2021</v>
      </c>
      <c r="D101" s="50">
        <v>2022</v>
      </c>
      <c r="E101" s="50">
        <v>2023</v>
      </c>
      <c r="F101" s="50">
        <v>2024</v>
      </c>
    </row>
    <row r="102" spans="1:6" ht="15" customHeight="1" thickBot="1" x14ac:dyDescent="0.35">
      <c r="A102" s="46"/>
      <c r="B102" s="58" t="s">
        <v>81</v>
      </c>
      <c r="C102" s="51">
        <v>1</v>
      </c>
      <c r="D102" s="51">
        <v>1</v>
      </c>
      <c r="E102" s="51">
        <v>1</v>
      </c>
      <c r="F102" s="51">
        <v>1</v>
      </c>
    </row>
    <row r="103" spans="1:6" ht="15" customHeight="1" thickBot="1" x14ac:dyDescent="0.35">
      <c r="A103" s="46"/>
      <c r="B103" s="58" t="s">
        <v>82</v>
      </c>
      <c r="C103" s="51">
        <v>19</v>
      </c>
      <c r="D103" s="51">
        <v>19</v>
      </c>
      <c r="E103" s="51">
        <v>19</v>
      </c>
      <c r="F103" s="51">
        <v>19</v>
      </c>
    </row>
    <row r="104" spans="1:6" ht="15" customHeight="1" thickBot="1" x14ac:dyDescent="0.35">
      <c r="A104" s="46"/>
      <c r="B104" s="58" t="s">
        <v>194</v>
      </c>
      <c r="C104" s="51">
        <v>1</v>
      </c>
      <c r="D104" s="51">
        <v>1</v>
      </c>
      <c r="E104" s="51">
        <v>1</v>
      </c>
      <c r="F104" s="51">
        <v>1</v>
      </c>
    </row>
    <row r="105" spans="1:6" ht="15" customHeight="1" thickBot="1" x14ac:dyDescent="0.35">
      <c r="A105" s="46"/>
      <c r="B105" s="58" t="s">
        <v>84</v>
      </c>
      <c r="C105" s="51">
        <v>0</v>
      </c>
      <c r="D105" s="51">
        <v>0</v>
      </c>
      <c r="E105" s="51">
        <v>0</v>
      </c>
      <c r="F105" s="51">
        <v>0</v>
      </c>
    </row>
    <row r="106" spans="1:6" ht="15" customHeight="1" thickBot="1" x14ac:dyDescent="0.35">
      <c r="A106" s="46"/>
      <c r="B106" s="58" t="s">
        <v>85</v>
      </c>
      <c r="C106" s="51" t="s">
        <v>46</v>
      </c>
      <c r="D106" s="51">
        <v>49</v>
      </c>
      <c r="E106" s="51">
        <v>49</v>
      </c>
      <c r="F106" s="51">
        <v>44</v>
      </c>
    </row>
    <row r="107" spans="1:6" ht="15" customHeight="1" thickBot="1" x14ac:dyDescent="0.35">
      <c r="A107" s="46"/>
      <c r="B107" s="58" t="s">
        <v>87</v>
      </c>
      <c r="C107" s="51">
        <v>8</v>
      </c>
      <c r="D107" s="51">
        <v>8</v>
      </c>
      <c r="E107" s="51">
        <v>8</v>
      </c>
      <c r="F107" s="51">
        <v>10</v>
      </c>
    </row>
    <row r="108" spans="1:6" ht="15" thickBot="1" x14ac:dyDescent="0.35">
      <c r="A108" s="46"/>
      <c r="B108" s="62" t="s">
        <v>88</v>
      </c>
      <c r="C108" s="50">
        <v>2021</v>
      </c>
      <c r="D108" s="50">
        <v>2022</v>
      </c>
      <c r="E108" s="70">
        <v>2022</v>
      </c>
      <c r="F108" s="50">
        <v>2024</v>
      </c>
    </row>
    <row r="109" spans="1:6" ht="15" customHeight="1" thickBot="1" x14ac:dyDescent="0.35">
      <c r="A109" s="46"/>
      <c r="B109" s="58" t="s">
        <v>89</v>
      </c>
      <c r="C109" s="51">
        <v>1</v>
      </c>
      <c r="D109" s="51">
        <v>1</v>
      </c>
      <c r="E109" s="51">
        <v>1</v>
      </c>
      <c r="F109" s="51">
        <v>1</v>
      </c>
    </row>
    <row r="110" spans="1:6" ht="15" customHeight="1" thickBot="1" x14ac:dyDescent="0.35">
      <c r="A110" s="46"/>
      <c r="B110" s="58" t="s">
        <v>90</v>
      </c>
      <c r="C110" s="51">
        <v>3</v>
      </c>
      <c r="D110" s="51">
        <v>3</v>
      </c>
      <c r="E110" s="51">
        <v>3</v>
      </c>
      <c r="F110" s="51">
        <v>3</v>
      </c>
    </row>
    <row r="111" spans="1:6" ht="15" customHeight="1" thickBot="1" x14ac:dyDescent="0.35">
      <c r="A111" s="46"/>
      <c r="B111" s="58" t="s">
        <v>91</v>
      </c>
      <c r="C111" s="51">
        <v>13</v>
      </c>
      <c r="D111" s="51">
        <v>13</v>
      </c>
      <c r="E111" s="51">
        <v>12</v>
      </c>
      <c r="F111" s="51">
        <v>12</v>
      </c>
    </row>
    <row r="112" spans="1:6" ht="15" customHeight="1" thickBot="1" x14ac:dyDescent="0.4">
      <c r="A112" s="46"/>
      <c r="B112" s="58" t="s">
        <v>92</v>
      </c>
      <c r="C112" s="63">
        <v>27557.79</v>
      </c>
      <c r="D112" s="63">
        <v>27557.79</v>
      </c>
      <c r="E112" s="51">
        <v>33194.129999999997</v>
      </c>
      <c r="F112" s="87">
        <v>35848.671000000009</v>
      </c>
    </row>
    <row r="113" spans="1:6" ht="15" customHeight="1" thickBot="1" x14ac:dyDescent="0.35">
      <c r="A113" s="46"/>
      <c r="B113" s="58" t="s">
        <v>93</v>
      </c>
      <c r="C113" s="51">
        <v>5</v>
      </c>
      <c r="D113" s="51">
        <v>5</v>
      </c>
      <c r="E113" s="51">
        <v>9</v>
      </c>
      <c r="F113" s="51">
        <v>4</v>
      </c>
    </row>
    <row r="114" spans="1:6" ht="15" customHeight="1" thickBot="1" x14ac:dyDescent="0.35">
      <c r="A114" s="46"/>
      <c r="B114" s="58" t="s">
        <v>94</v>
      </c>
      <c r="C114" s="51">
        <v>81</v>
      </c>
      <c r="D114" s="51">
        <v>81</v>
      </c>
      <c r="E114" s="52">
        <v>81</v>
      </c>
      <c r="F114" s="52">
        <v>81</v>
      </c>
    </row>
    <row r="115" spans="1:6" ht="15" customHeight="1" thickBot="1" x14ac:dyDescent="0.35">
      <c r="A115" s="46"/>
      <c r="B115" s="58" t="s">
        <v>95</v>
      </c>
      <c r="C115" s="125">
        <v>2</v>
      </c>
      <c r="D115" s="125"/>
      <c r="E115" s="51">
        <v>2</v>
      </c>
      <c r="F115" s="51">
        <v>2</v>
      </c>
    </row>
    <row r="116" spans="1:6" ht="15" customHeight="1" thickBot="1" x14ac:dyDescent="0.35">
      <c r="A116" s="46"/>
      <c r="B116" s="57" t="s">
        <v>96</v>
      </c>
      <c r="C116" s="70">
        <v>2021</v>
      </c>
      <c r="D116" s="70">
        <v>2022</v>
      </c>
      <c r="E116" s="50">
        <v>2023</v>
      </c>
      <c r="F116" s="50">
        <v>2024</v>
      </c>
    </row>
    <row r="117" spans="1:6" ht="15" customHeight="1" thickBot="1" x14ac:dyDescent="0.35">
      <c r="A117" s="46"/>
      <c r="B117" s="58" t="s">
        <v>97</v>
      </c>
      <c r="C117" s="72">
        <v>0.748</v>
      </c>
      <c r="D117" s="51">
        <v>74.2</v>
      </c>
      <c r="E117" s="102">
        <v>66.5</v>
      </c>
      <c r="F117" s="51">
        <v>67.400000000000006</v>
      </c>
    </row>
    <row r="118" spans="1:6" ht="15" customHeight="1" thickBot="1" x14ac:dyDescent="0.35">
      <c r="A118" s="46"/>
      <c r="B118" s="58" t="s">
        <v>18</v>
      </c>
      <c r="C118" s="72">
        <v>0.748</v>
      </c>
      <c r="D118" s="51">
        <v>74.599999999999994</v>
      </c>
      <c r="E118" s="102">
        <v>68.400000000000006</v>
      </c>
      <c r="F118" s="51">
        <v>71.599999999999994</v>
      </c>
    </row>
    <row r="119" spans="1:6" ht="15" customHeight="1" thickBot="1" x14ac:dyDescent="0.35">
      <c r="A119" s="46"/>
      <c r="B119" s="58" t="s">
        <v>19</v>
      </c>
      <c r="C119" s="72">
        <v>0.747</v>
      </c>
      <c r="D119" s="51">
        <v>72</v>
      </c>
      <c r="E119" s="102">
        <v>64.5</v>
      </c>
      <c r="F119" s="51">
        <v>63</v>
      </c>
    </row>
    <row r="120" spans="1:6" ht="15" customHeight="1" thickBot="1" x14ac:dyDescent="0.35">
      <c r="A120" s="46"/>
      <c r="B120" s="58" t="s">
        <v>98</v>
      </c>
      <c r="C120" s="73">
        <v>3</v>
      </c>
      <c r="D120" s="74">
        <v>3.2000000000000001E-2</v>
      </c>
      <c r="E120" s="88">
        <v>8.0000000000000002E-3</v>
      </c>
      <c r="F120" s="74">
        <v>1.4E-2</v>
      </c>
    </row>
    <row r="121" spans="1:6" ht="30" customHeight="1" thickBot="1" x14ac:dyDescent="0.35">
      <c r="A121" s="46"/>
      <c r="B121" s="58" t="s">
        <v>99</v>
      </c>
      <c r="C121" s="72">
        <v>0.628</v>
      </c>
      <c r="D121" s="51">
        <v>65.8</v>
      </c>
      <c r="E121" s="102" t="s">
        <v>193</v>
      </c>
      <c r="F121" s="74">
        <v>0.54900000000000004</v>
      </c>
    </row>
    <row r="122" spans="1:6" ht="15" customHeight="1" thickBot="1" x14ac:dyDescent="0.35">
      <c r="A122" s="46"/>
      <c r="B122" s="58" t="s">
        <v>100</v>
      </c>
      <c r="C122" s="75">
        <v>0.03</v>
      </c>
      <c r="D122" s="76">
        <v>3.2000000000000001E-2</v>
      </c>
      <c r="E122" s="89">
        <v>8.0000000000000002E-3</v>
      </c>
      <c r="F122" s="76">
        <v>1.4E-2</v>
      </c>
    </row>
    <row r="123" spans="1:6" ht="15" customHeight="1" thickBot="1" x14ac:dyDescent="0.35">
      <c r="A123" s="46"/>
      <c r="B123" s="58" t="s">
        <v>101</v>
      </c>
      <c r="C123" s="72">
        <v>0.67800000000000005</v>
      </c>
      <c r="D123" s="77">
        <v>74.2</v>
      </c>
      <c r="E123" s="90">
        <v>66.5</v>
      </c>
      <c r="F123" s="91">
        <v>0.67</v>
      </c>
    </row>
    <row r="124" spans="1:6" ht="14.5" thickBot="1" x14ac:dyDescent="0.35">
      <c r="A124" s="46"/>
      <c r="B124" s="57" t="s">
        <v>102</v>
      </c>
      <c r="C124" s="50">
        <v>2021</v>
      </c>
      <c r="D124" s="50">
        <v>2022</v>
      </c>
      <c r="E124" s="50">
        <v>2023</v>
      </c>
      <c r="F124" s="50">
        <v>2024</v>
      </c>
    </row>
    <row r="125" spans="1:6" ht="15" customHeight="1" thickBot="1" x14ac:dyDescent="0.35">
      <c r="A125" s="46"/>
      <c r="B125" s="58" t="s">
        <v>164</v>
      </c>
      <c r="C125" s="51">
        <v>116.9</v>
      </c>
      <c r="D125" s="51">
        <v>116.9</v>
      </c>
      <c r="E125" s="51">
        <v>116.9</v>
      </c>
      <c r="F125" s="51">
        <v>116.9</v>
      </c>
    </row>
    <row r="126" spans="1:6" ht="15" customHeight="1" thickBot="1" x14ac:dyDescent="0.35">
      <c r="A126" s="46"/>
      <c r="B126" s="78" t="s">
        <v>165</v>
      </c>
      <c r="C126" s="51">
        <v>16</v>
      </c>
      <c r="D126" s="51">
        <v>16</v>
      </c>
      <c r="E126" s="51">
        <v>16</v>
      </c>
      <c r="F126" s="51">
        <v>16</v>
      </c>
    </row>
    <row r="127" spans="1:6" ht="15" customHeight="1" thickBot="1" x14ac:dyDescent="0.35">
      <c r="A127" s="46"/>
      <c r="B127" s="58" t="s">
        <v>104</v>
      </c>
      <c r="C127" s="51">
        <v>275.88</v>
      </c>
      <c r="D127" s="51">
        <v>275.88</v>
      </c>
      <c r="E127" s="51">
        <v>275.88</v>
      </c>
      <c r="F127" s="51">
        <v>275.88</v>
      </c>
    </row>
    <row r="128" spans="1:6" ht="15" customHeight="1" thickBot="1" x14ac:dyDescent="0.35">
      <c r="A128" s="46"/>
      <c r="B128" s="58" t="s">
        <v>166</v>
      </c>
      <c r="C128" s="51">
        <v>6.6</v>
      </c>
      <c r="D128" s="51">
        <v>6.6</v>
      </c>
      <c r="E128" s="51">
        <v>6.6</v>
      </c>
      <c r="F128" s="51">
        <v>6.6</v>
      </c>
    </row>
    <row r="129" spans="1:6" ht="15" customHeight="1" thickBot="1" x14ac:dyDescent="0.35">
      <c r="A129" s="46"/>
      <c r="B129" s="58" t="s">
        <v>167</v>
      </c>
      <c r="C129" s="51">
        <v>28.5</v>
      </c>
      <c r="D129" s="51">
        <v>28.75</v>
      </c>
      <c r="E129" s="51">
        <v>28.5</v>
      </c>
      <c r="F129" s="51">
        <v>28.75</v>
      </c>
    </row>
    <row r="130" spans="1:6" ht="15" customHeight="1" thickBot="1" x14ac:dyDescent="0.35">
      <c r="A130" s="46"/>
      <c r="B130" s="58" t="s">
        <v>107</v>
      </c>
      <c r="C130" s="51">
        <v>841.2</v>
      </c>
      <c r="D130" s="51">
        <v>841.2</v>
      </c>
      <c r="E130" s="51">
        <v>841.2</v>
      </c>
      <c r="F130" s="51">
        <v>841.2</v>
      </c>
    </row>
    <row r="131" spans="1:6" ht="15" customHeight="1" thickBot="1" x14ac:dyDescent="0.35">
      <c r="A131" s="46"/>
      <c r="B131" s="58" t="s">
        <v>168</v>
      </c>
      <c r="C131" s="51">
        <v>1285.06</v>
      </c>
      <c r="D131" s="51">
        <v>1285.06</v>
      </c>
      <c r="E131" s="51">
        <v>1285.06</v>
      </c>
      <c r="F131" s="51">
        <v>1285.06</v>
      </c>
    </row>
    <row r="132" spans="1:6" ht="15" customHeight="1" thickBot="1" x14ac:dyDescent="0.35">
      <c r="A132" s="46"/>
      <c r="B132" s="58" t="s">
        <v>109</v>
      </c>
      <c r="C132" s="51">
        <v>22</v>
      </c>
      <c r="D132" s="51">
        <v>22</v>
      </c>
      <c r="E132" s="51">
        <v>23</v>
      </c>
      <c r="F132" s="51">
        <v>23</v>
      </c>
    </row>
    <row r="133" spans="1:6" ht="15" customHeight="1" thickBot="1" x14ac:dyDescent="0.35">
      <c r="A133" s="46"/>
      <c r="B133" s="58" t="s">
        <v>192</v>
      </c>
      <c r="C133" s="51">
        <v>748.96</v>
      </c>
      <c r="D133" s="51">
        <v>748.96</v>
      </c>
      <c r="E133" s="51">
        <v>750.96</v>
      </c>
      <c r="F133" s="51">
        <v>750.96</v>
      </c>
    </row>
    <row r="134" spans="1:6" ht="15" customHeight="1" thickBot="1" x14ac:dyDescent="0.35">
      <c r="A134" s="46"/>
      <c r="B134" s="58" t="s">
        <v>110</v>
      </c>
      <c r="C134" s="51">
        <v>30</v>
      </c>
      <c r="D134" s="51">
        <v>30</v>
      </c>
      <c r="E134" s="51">
        <v>30</v>
      </c>
      <c r="F134" s="51">
        <v>30</v>
      </c>
    </row>
    <row r="135" spans="1:6" ht="15" customHeight="1" thickBot="1" x14ac:dyDescent="0.35">
      <c r="A135" s="46"/>
      <c r="B135" s="79" t="s">
        <v>172</v>
      </c>
      <c r="C135" s="51">
        <v>13</v>
      </c>
      <c r="D135" s="51">
        <v>13</v>
      </c>
      <c r="E135" s="51">
        <v>13</v>
      </c>
      <c r="F135" s="51">
        <v>13</v>
      </c>
    </row>
    <row r="136" spans="1:6" ht="15" customHeight="1" thickBot="1" x14ac:dyDescent="0.35">
      <c r="A136" s="46"/>
      <c r="B136" s="80" t="s">
        <v>173</v>
      </c>
      <c r="C136" s="51">
        <v>2</v>
      </c>
      <c r="D136" s="51">
        <v>2</v>
      </c>
      <c r="E136" s="51">
        <v>2</v>
      </c>
      <c r="F136" s="51">
        <v>3</v>
      </c>
    </row>
    <row r="137" spans="1:6" ht="15" customHeight="1" thickBot="1" x14ac:dyDescent="0.35">
      <c r="A137" s="46"/>
      <c r="B137" s="129" t="s">
        <v>215</v>
      </c>
      <c r="C137" s="51">
        <v>99.5</v>
      </c>
      <c r="D137" s="101">
        <v>0.995</v>
      </c>
      <c r="E137" s="101">
        <v>0.995</v>
      </c>
      <c r="F137" s="101">
        <v>0.995</v>
      </c>
    </row>
    <row r="138" spans="1:6" ht="15" customHeight="1" thickBot="1" x14ac:dyDescent="0.35">
      <c r="A138" s="46"/>
      <c r="B138" s="81" t="s">
        <v>174</v>
      </c>
      <c r="C138" s="51">
        <v>1</v>
      </c>
      <c r="D138" s="51">
        <v>1</v>
      </c>
      <c r="E138" s="51">
        <v>1</v>
      </c>
      <c r="F138" s="51">
        <v>1</v>
      </c>
    </row>
    <row r="139" spans="1:6" ht="15" customHeight="1" thickBot="1" x14ac:dyDescent="0.35">
      <c r="A139" s="46"/>
      <c r="B139" s="82" t="s">
        <v>171</v>
      </c>
      <c r="C139" s="50">
        <v>2021</v>
      </c>
      <c r="D139" s="50">
        <v>2022</v>
      </c>
      <c r="E139" s="50">
        <v>2023</v>
      </c>
      <c r="F139" s="50">
        <v>2024</v>
      </c>
    </row>
    <row r="140" spans="1:6" ht="15" customHeight="1" thickBot="1" x14ac:dyDescent="0.35">
      <c r="A140" s="46"/>
      <c r="B140" s="80" t="s">
        <v>169</v>
      </c>
      <c r="C140" s="51">
        <v>6</v>
      </c>
      <c r="D140" s="51">
        <v>6</v>
      </c>
      <c r="E140" s="51">
        <v>6</v>
      </c>
      <c r="F140" s="51">
        <v>6</v>
      </c>
    </row>
    <row r="141" spans="1:6" ht="15" customHeight="1" thickBot="1" x14ac:dyDescent="0.35">
      <c r="A141" s="46"/>
      <c r="B141" s="81" t="s">
        <v>170</v>
      </c>
      <c r="C141" s="51">
        <v>60</v>
      </c>
      <c r="D141" s="51">
        <v>60</v>
      </c>
      <c r="E141" s="51">
        <v>60</v>
      </c>
      <c r="F141" s="51">
        <v>60</v>
      </c>
    </row>
    <row r="142" spans="1:6" ht="15" customHeight="1" thickBot="1" x14ac:dyDescent="0.35">
      <c r="A142" s="46"/>
      <c r="B142" s="78" t="s">
        <v>183</v>
      </c>
      <c r="C142" s="83">
        <v>1</v>
      </c>
      <c r="D142" s="83">
        <v>1</v>
      </c>
      <c r="E142" s="83">
        <v>1</v>
      </c>
      <c r="F142" s="83">
        <v>1</v>
      </c>
    </row>
    <row r="143" spans="1:6" ht="15" customHeight="1" thickBot="1" x14ac:dyDescent="0.35">
      <c r="A143" s="46"/>
      <c r="B143" s="57" t="s">
        <v>117</v>
      </c>
      <c r="C143" s="50">
        <v>2021</v>
      </c>
      <c r="D143" s="50">
        <v>2022</v>
      </c>
      <c r="E143" s="50">
        <v>2023</v>
      </c>
      <c r="F143" s="50">
        <v>2024</v>
      </c>
    </row>
    <row r="144" spans="1:6" ht="15" customHeight="1" thickBot="1" x14ac:dyDescent="0.35">
      <c r="A144" s="46"/>
      <c r="B144" s="100" t="s">
        <v>175</v>
      </c>
      <c r="C144" s="51"/>
      <c r="D144" s="51"/>
      <c r="E144" s="102"/>
      <c r="F144" s="51"/>
    </row>
    <row r="145" spans="1:6" ht="15" customHeight="1" thickBot="1" x14ac:dyDescent="0.35">
      <c r="A145" s="46"/>
      <c r="B145" s="130" t="s">
        <v>176</v>
      </c>
      <c r="C145" s="51">
        <v>8</v>
      </c>
      <c r="D145" s="102">
        <v>9</v>
      </c>
      <c r="E145" s="51">
        <v>1</v>
      </c>
      <c r="F145" s="51">
        <v>2</v>
      </c>
    </row>
    <row r="146" spans="1:6" ht="15" customHeight="1" thickBot="1" x14ac:dyDescent="0.35">
      <c r="A146" s="46"/>
      <c r="B146" s="130" t="s">
        <v>177</v>
      </c>
      <c r="C146" s="51">
        <v>20</v>
      </c>
      <c r="D146" s="102">
        <v>17</v>
      </c>
      <c r="E146" s="51">
        <v>10</v>
      </c>
      <c r="F146" s="51">
        <v>12</v>
      </c>
    </row>
    <row r="147" spans="1:6" ht="14.5" thickBot="1" x14ac:dyDescent="0.35">
      <c r="A147" s="46"/>
      <c r="B147" s="130" t="s">
        <v>178</v>
      </c>
      <c r="C147" s="51">
        <v>4</v>
      </c>
      <c r="D147" s="102">
        <v>5</v>
      </c>
      <c r="E147" s="51">
        <v>3</v>
      </c>
      <c r="F147" s="51">
        <v>4</v>
      </c>
    </row>
    <row r="148" spans="1:6" ht="15" customHeight="1" thickBot="1" x14ac:dyDescent="0.35">
      <c r="A148" s="46"/>
      <c r="B148" s="130" t="s">
        <v>179</v>
      </c>
      <c r="C148" s="51">
        <v>106</v>
      </c>
      <c r="D148" s="102">
        <v>425</v>
      </c>
      <c r="E148" s="51">
        <v>141</v>
      </c>
      <c r="F148" s="51">
        <v>151</v>
      </c>
    </row>
    <row r="149" spans="1:6" ht="15" customHeight="1" thickBot="1" x14ac:dyDescent="0.35">
      <c r="A149" s="46"/>
      <c r="B149" s="130" t="s">
        <v>180</v>
      </c>
      <c r="C149" s="51">
        <v>12</v>
      </c>
      <c r="D149" s="102">
        <v>6</v>
      </c>
      <c r="E149" s="51">
        <v>9</v>
      </c>
      <c r="F149" s="51">
        <v>9</v>
      </c>
    </row>
    <row r="150" spans="1:6" ht="15" customHeight="1" thickBot="1" x14ac:dyDescent="0.35">
      <c r="A150" s="46"/>
      <c r="B150" s="131" t="s">
        <v>181</v>
      </c>
      <c r="C150" s="51">
        <v>4</v>
      </c>
      <c r="D150" s="102">
        <v>2</v>
      </c>
      <c r="E150" s="51">
        <v>4</v>
      </c>
      <c r="F150" s="51">
        <v>1</v>
      </c>
    </row>
    <row r="151" spans="1:6" ht="15" customHeight="1" thickBot="1" x14ac:dyDescent="0.35">
      <c r="A151" s="46"/>
      <c r="B151" s="57" t="s">
        <v>123</v>
      </c>
      <c r="C151" s="127">
        <v>2022</v>
      </c>
      <c r="D151" s="127"/>
      <c r="E151" s="50">
        <v>2023</v>
      </c>
      <c r="F151" s="50">
        <v>2024</v>
      </c>
    </row>
    <row r="152" spans="1:6" ht="14.5" thickBot="1" x14ac:dyDescent="0.35">
      <c r="A152" s="46"/>
      <c r="B152" s="131" t="s">
        <v>182</v>
      </c>
      <c r="C152" s="134">
        <v>1</v>
      </c>
      <c r="D152" s="134"/>
      <c r="E152" s="83">
        <v>1</v>
      </c>
      <c r="F152" s="83">
        <v>1</v>
      </c>
    </row>
    <row r="153" spans="1:6" ht="15" customHeight="1" thickBot="1" x14ac:dyDescent="0.35">
      <c r="A153" s="46"/>
      <c r="B153" s="58"/>
      <c r="C153" s="52"/>
      <c r="D153" s="53"/>
      <c r="E153" s="51"/>
      <c r="F153" s="51"/>
    </row>
    <row r="154" spans="1:6" ht="15" customHeight="1" thickBot="1" x14ac:dyDescent="0.35">
      <c r="A154" s="46"/>
      <c r="B154" s="57" t="s">
        <v>127</v>
      </c>
      <c r="C154" s="127">
        <v>2022</v>
      </c>
      <c r="D154" s="127"/>
      <c r="E154" s="50">
        <v>2023</v>
      </c>
      <c r="F154" s="50">
        <v>2024</v>
      </c>
    </row>
    <row r="155" spans="1:6" ht="15" customHeight="1" thickBot="1" x14ac:dyDescent="0.35">
      <c r="A155" s="46"/>
      <c r="B155" s="58" t="s">
        <v>128</v>
      </c>
      <c r="C155" s="125">
        <v>151</v>
      </c>
      <c r="D155" s="125"/>
      <c r="E155" s="51">
        <v>151</v>
      </c>
      <c r="F155" s="51">
        <v>151</v>
      </c>
    </row>
    <row r="156" spans="1:6" ht="15" customHeight="1" thickBot="1" x14ac:dyDescent="0.35">
      <c r="A156" s="46"/>
      <c r="B156" s="58" t="s">
        <v>129</v>
      </c>
      <c r="C156" s="125">
        <v>1389</v>
      </c>
      <c r="D156" s="125"/>
      <c r="E156" s="51">
        <v>1389</v>
      </c>
      <c r="F156" s="51">
        <v>1389</v>
      </c>
    </row>
    <row r="157" spans="1:6" ht="15" customHeight="1" thickBot="1" x14ac:dyDescent="0.35">
      <c r="A157" s="46"/>
      <c r="B157" s="58"/>
      <c r="C157" s="52"/>
      <c r="D157" s="53"/>
      <c r="E157" s="51"/>
      <c r="F157" s="51"/>
    </row>
    <row r="158" spans="1:6" ht="28.4" customHeight="1" thickBot="1" x14ac:dyDescent="0.35">
      <c r="A158" s="46"/>
      <c r="B158" s="132" t="s">
        <v>130</v>
      </c>
      <c r="C158" s="53"/>
      <c r="D158" s="53"/>
      <c r="E158" s="53"/>
      <c r="F158" s="53"/>
    </row>
    <row r="159" spans="1:6" ht="15" customHeight="1" thickBot="1" x14ac:dyDescent="0.35">
      <c r="A159" s="46"/>
      <c r="B159" s="59" t="s">
        <v>214</v>
      </c>
      <c r="C159" s="54"/>
      <c r="D159" s="54"/>
      <c r="E159" s="54"/>
      <c r="F159" s="55"/>
    </row>
    <row r="160" spans="1:6" ht="26" customHeight="1" thickBot="1" x14ac:dyDescent="0.35">
      <c r="A160" s="46"/>
      <c r="B160" s="116" t="s">
        <v>200</v>
      </c>
      <c r="C160" s="117"/>
      <c r="D160" s="117"/>
      <c r="E160" s="117"/>
      <c r="F160" s="118"/>
    </row>
    <row r="161" spans="1:6" ht="47" customHeight="1" thickBot="1" x14ac:dyDescent="0.35">
      <c r="A161" s="46"/>
      <c r="B161" s="98" t="s">
        <v>201</v>
      </c>
      <c r="C161" s="99" t="s">
        <v>203</v>
      </c>
      <c r="D161" s="99" t="s">
        <v>204</v>
      </c>
      <c r="E161" s="99" t="s">
        <v>205</v>
      </c>
      <c r="F161" s="99" t="s">
        <v>206</v>
      </c>
    </row>
    <row r="162" spans="1:6" ht="19.5" customHeight="1" thickBot="1" x14ac:dyDescent="0.35">
      <c r="A162" s="46"/>
      <c r="B162" s="98" t="s">
        <v>202</v>
      </c>
      <c r="C162" s="94">
        <v>27.52</v>
      </c>
      <c r="D162" s="94">
        <v>9.0881489700000007</v>
      </c>
      <c r="E162" s="94">
        <f>C162-D162</f>
        <v>18.431851029999997</v>
      </c>
      <c r="F162" s="95">
        <f>D162/C162</f>
        <v>0.33023797129360466</v>
      </c>
    </row>
    <row r="163" spans="1:6" ht="19.5" customHeight="1" thickBot="1" x14ac:dyDescent="0.35">
      <c r="A163" s="46"/>
      <c r="B163" s="93" t="s">
        <v>208</v>
      </c>
      <c r="C163" s="94">
        <v>132.261</v>
      </c>
      <c r="D163" s="94">
        <v>77.004649400000005</v>
      </c>
      <c r="E163" s="94">
        <f t="shared" ref="E163:E167" si="0">C163-D163</f>
        <v>55.25635059999999</v>
      </c>
      <c r="F163" s="95">
        <f t="shared" ref="F163:F167" si="1">D163/C163</f>
        <v>0.58221735356605508</v>
      </c>
    </row>
    <row r="164" spans="1:6" ht="30" customHeight="1" thickBot="1" x14ac:dyDescent="0.35">
      <c r="A164" s="46"/>
      <c r="B164" s="93" t="s">
        <v>209</v>
      </c>
      <c r="C164" s="94">
        <v>13</v>
      </c>
      <c r="D164" s="94">
        <v>5.0809031000000004</v>
      </c>
      <c r="E164" s="94">
        <f t="shared" si="0"/>
        <v>7.9190968999999996</v>
      </c>
      <c r="F164" s="95">
        <f t="shared" si="1"/>
        <v>0.39083870000000004</v>
      </c>
    </row>
    <row r="165" spans="1:6" ht="18.75" customHeight="1" thickBot="1" x14ac:dyDescent="0.35">
      <c r="A165" s="46"/>
      <c r="B165" s="93" t="s">
        <v>210</v>
      </c>
      <c r="C165" s="94">
        <v>66.292000000000002</v>
      </c>
      <c r="D165" s="94">
        <v>18.514630650000001</v>
      </c>
      <c r="E165" s="94">
        <f t="shared" si="0"/>
        <v>47.777369350000001</v>
      </c>
      <c r="F165" s="95">
        <f t="shared" si="1"/>
        <v>0.27928906429131722</v>
      </c>
    </row>
    <row r="166" spans="1:6" ht="18" customHeight="1" thickBot="1" x14ac:dyDescent="0.35">
      <c r="A166" s="46"/>
      <c r="B166" s="93" t="s">
        <v>211</v>
      </c>
      <c r="C166" s="94">
        <v>13.164000000000001</v>
      </c>
      <c r="D166" s="94">
        <v>5.213921</v>
      </c>
      <c r="E166" s="94">
        <f t="shared" si="0"/>
        <v>7.9500790000000015</v>
      </c>
      <c r="F166" s="95">
        <f t="shared" si="1"/>
        <v>0.39607421756305072</v>
      </c>
    </row>
    <row r="167" spans="1:6" ht="28.5" customHeight="1" thickBot="1" x14ac:dyDescent="0.35">
      <c r="A167" s="46"/>
      <c r="B167" s="93" t="s">
        <v>212</v>
      </c>
      <c r="C167" s="94">
        <v>30.158000000000001</v>
      </c>
      <c r="D167" s="94">
        <v>20.332481999999999</v>
      </c>
      <c r="E167" s="94">
        <f t="shared" si="0"/>
        <v>9.8255180000000024</v>
      </c>
      <c r="F167" s="95">
        <f t="shared" si="1"/>
        <v>0.67419862059818281</v>
      </c>
    </row>
    <row r="168" spans="1:6" ht="20.25" customHeight="1" thickBot="1" x14ac:dyDescent="0.35">
      <c r="A168" s="46"/>
      <c r="B168" s="93" t="s">
        <v>213</v>
      </c>
      <c r="C168" s="96">
        <f>SUM(C162:C167)</f>
        <v>282.39500000000004</v>
      </c>
      <c r="D168" s="96">
        <f>SUM(D162:D167)</f>
        <v>135.23473512000001</v>
      </c>
      <c r="E168" s="96">
        <f>SUM(E162:E167)</f>
        <v>147.16026488</v>
      </c>
      <c r="F168" s="97">
        <f>D168/C168</f>
        <v>0.47888501963561675</v>
      </c>
    </row>
    <row r="169" spans="1:6" ht="21.75" customHeight="1" thickBot="1" x14ac:dyDescent="0.35">
      <c r="A169" s="46"/>
      <c r="B169" s="92" t="s">
        <v>207</v>
      </c>
      <c r="C169" s="51">
        <v>5.6319999999999997</v>
      </c>
      <c r="D169" s="51">
        <v>5.6319999999999997</v>
      </c>
      <c r="E169" s="51">
        <v>0.69199999999999995</v>
      </c>
      <c r="F169" s="51">
        <v>0.69199999999999995</v>
      </c>
    </row>
    <row r="170" spans="1:6" ht="14.5" thickBot="1" x14ac:dyDescent="0.35">
      <c r="A170" s="47"/>
    </row>
    <row r="171" spans="1:6" ht="14.5" thickBot="1" x14ac:dyDescent="0.35">
      <c r="A171" s="47"/>
    </row>
    <row r="172" spans="1:6" ht="14.5" thickBot="1" x14ac:dyDescent="0.35">
      <c r="A172" s="47"/>
    </row>
    <row r="173" spans="1:6" ht="14.5" thickBot="1" x14ac:dyDescent="0.35">
      <c r="A173" s="47"/>
    </row>
    <row r="174" spans="1:6" ht="14.5" thickBot="1" x14ac:dyDescent="0.35">
      <c r="A174" s="47"/>
    </row>
    <row r="175" spans="1:6" ht="14.5" thickBot="1" x14ac:dyDescent="0.35">
      <c r="A175" s="47"/>
    </row>
    <row r="176" spans="1:6" ht="14.5" thickBot="1" x14ac:dyDescent="0.35">
      <c r="A176" s="47"/>
    </row>
    <row r="177" spans="1:1" ht="14.5" thickBot="1" x14ac:dyDescent="0.35">
      <c r="A177" s="47"/>
    </row>
    <row r="178" spans="1:1" ht="14.5" thickBot="1" x14ac:dyDescent="0.35">
      <c r="A178" s="47"/>
    </row>
    <row r="179" spans="1:1" ht="14.5" thickBot="1" x14ac:dyDescent="0.35">
      <c r="A179" s="47"/>
    </row>
    <row r="180" spans="1:1" ht="14.5" thickBot="1" x14ac:dyDescent="0.35">
      <c r="A180" s="47"/>
    </row>
    <row r="181" spans="1:1" ht="14.5" thickBot="1" x14ac:dyDescent="0.35">
      <c r="A181" s="47"/>
    </row>
    <row r="182" spans="1:1" ht="14.5" thickBot="1" x14ac:dyDescent="0.35">
      <c r="A182" s="47"/>
    </row>
    <row r="183" spans="1:1" ht="84.5" thickBot="1" x14ac:dyDescent="0.35">
      <c r="A183" s="48" t="s">
        <v>188</v>
      </c>
    </row>
  </sheetData>
  <mergeCells count="45">
    <mergeCell ref="E51:F51"/>
    <mergeCell ref="E52:F52"/>
    <mergeCell ref="E53:F53"/>
    <mergeCell ref="E46:F46"/>
    <mergeCell ref="E47:F47"/>
    <mergeCell ref="E48:F48"/>
    <mergeCell ref="E49:F49"/>
    <mergeCell ref="E50:F50"/>
    <mergeCell ref="E40:F40"/>
    <mergeCell ref="E41:F41"/>
    <mergeCell ref="E42:F42"/>
    <mergeCell ref="E43:F43"/>
    <mergeCell ref="E44:F44"/>
    <mergeCell ref="C14:F14"/>
    <mergeCell ref="C115:D115"/>
    <mergeCell ref="C155:D155"/>
    <mergeCell ref="C156:D156"/>
    <mergeCell ref="C151:D151"/>
    <mergeCell ref="C152:D152"/>
    <mergeCell ref="C154:D154"/>
    <mergeCell ref="C87:D87"/>
    <mergeCell ref="C88:D88"/>
    <mergeCell ref="C89:D89"/>
    <mergeCell ref="E86:F86"/>
    <mergeCell ref="E87:F87"/>
    <mergeCell ref="E88:F88"/>
    <mergeCell ref="E89:F89"/>
    <mergeCell ref="E38:F38"/>
    <mergeCell ref="E39:F39"/>
    <mergeCell ref="B160:F160"/>
    <mergeCell ref="C15:F15"/>
    <mergeCell ref="B5:F5"/>
    <mergeCell ref="C25:F25"/>
    <mergeCell ref="B6:F6"/>
    <mergeCell ref="C10:F10"/>
    <mergeCell ref="C11:F11"/>
    <mergeCell ref="C12:F12"/>
    <mergeCell ref="C13:F13"/>
    <mergeCell ref="E18:F18"/>
    <mergeCell ref="C16:F16"/>
    <mergeCell ref="C17:F17"/>
    <mergeCell ref="C7:F7"/>
    <mergeCell ref="C8:F8"/>
    <mergeCell ref="C9:F9"/>
    <mergeCell ref="C86:D86"/>
  </mergeCells>
  <hyperlinks>
    <hyperlink ref="A3" r:id="rId1" display="https://docs.google.com/spreadsheets/d/e/2PACX-1vSv2fv3Twp74-Qsq2IXe2VON21KAKrEj3GsYU8GFMEkxpdaTD-JqpmdUyYqfNTRZNYuUou_jRSQiKmG/pubhtml"/>
    <hyperlink ref="A4" r:id="rId2" display="https://docs.google.com/spreadsheets/d/e/2PACX-1vSv2fv3Twp74-Qsq2IXe2VON21KAKrEj3GsYU8GFMEkxpdaTD-JqpmdUyYqfNTRZNYuUou_jRSQiKmG/pubhtml"/>
  </hyperlinks>
  <pageMargins left="0.7" right="0.7" top="0.75" bottom="0.75" header="0.3" footer="0.3"/>
  <pageSetup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DAG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dcterms:created xsi:type="dcterms:W3CDTF">2022-10-04T03:09:30Z</dcterms:created>
  <dcterms:modified xsi:type="dcterms:W3CDTF">2025-06-20T13:19:09Z</dcterms:modified>
</cp:coreProperties>
</file>